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https://gruptersa.sharepoint.com/Juridic/AsJu2/TERSA/AA EXPEDIENTS EN ESTUDI/COMITÉ/COMITÈ MARÇ/10-03/CTTE1105 Obra submin. il·luminació emergència CTRM/DOCUMENTACIÓ/Annexes/"/>
    </mc:Choice>
  </mc:AlternateContent>
  <xr:revisionPtr revIDLastSave="2" documentId="8_{C3A9D111-E8B1-4728-9507-426282CA22D3}" xr6:coauthVersionLast="47" xr6:coauthVersionMax="47" xr10:uidLastSave="{39566310-9EC1-4440-9D91-F6B155B2406F}"/>
  <bookViews>
    <workbookView xWindow="-120" yWindow="-120" windowWidth="29040" windowHeight="15720" xr2:uid="{00000000-000D-0000-FFFF-FFFF00000000}"/>
  </bookViews>
  <sheets>
    <sheet name="T-PRES" sheetId="2" r:id="rId1"/>
    <sheet name="T-APU" sheetId="7" r:id="rId2"/>
    <sheet name="T-SMP" sheetId="8" r:id="rId3"/>
    <sheet name="T-DIM" sheetId="9"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 i="2" l="1"/>
  <c r="H64" i="2"/>
  <c r="H75" i="2"/>
  <c r="H76" i="2" s="1"/>
  <c r="J13" i="7"/>
  <c r="K15" i="7" s="1"/>
  <c r="J20" i="7" s="1"/>
  <c r="J14" i="7"/>
  <c r="J17" i="7"/>
  <c r="K18" i="7" s="1"/>
  <c r="J26" i="7"/>
  <c r="K28" i="7" s="1"/>
  <c r="J33" i="7" s="1"/>
  <c r="J27" i="7"/>
  <c r="J30" i="7"/>
  <c r="K31" i="7"/>
  <c r="J39" i="7"/>
  <c r="J40" i="7"/>
  <c r="K41" i="7"/>
  <c r="J46" i="7" s="1"/>
  <c r="J43" i="7"/>
  <c r="K44" i="7"/>
  <c r="J52" i="7"/>
  <c r="K54" i="7" s="1"/>
  <c r="J59" i="7" s="1"/>
  <c r="K60" i="7" s="1"/>
  <c r="K61" i="7" s="1"/>
  <c r="K50" i="7" s="1"/>
  <c r="J53" i="7"/>
  <c r="J56" i="7"/>
  <c r="K57" i="7"/>
  <c r="J65" i="7"/>
  <c r="K67" i="7" s="1"/>
  <c r="J72" i="7" s="1"/>
  <c r="J66" i="7"/>
  <c r="J69" i="7"/>
  <c r="K70" i="7"/>
  <c r="J78" i="7"/>
  <c r="K80" i="7" s="1"/>
  <c r="J85" i="7" s="1"/>
  <c r="J79" i="7"/>
  <c r="J82" i="7"/>
  <c r="K83" i="7"/>
  <c r="J92" i="7"/>
  <c r="K93" i="7"/>
  <c r="K94" i="7"/>
  <c r="K95" i="7" s="1"/>
  <c r="K90" i="7" s="1"/>
  <c r="J99" i="7"/>
  <c r="J100" i="7"/>
  <c r="K101" i="7"/>
  <c r="J106" i="7" s="1"/>
  <c r="J103" i="7"/>
  <c r="K104" i="7" s="1"/>
  <c r="J112" i="7"/>
  <c r="K121" i="7" s="1"/>
  <c r="K122" i="7" s="1"/>
  <c r="K110" i="7" s="1"/>
  <c r="J113" i="7"/>
  <c r="K114" i="7"/>
  <c r="J120" i="7" s="1"/>
  <c r="J116" i="7"/>
  <c r="J117" i="7"/>
  <c r="K118" i="7"/>
  <c r="J126" i="7"/>
  <c r="J127" i="7"/>
  <c r="K128" i="7"/>
  <c r="J134" i="7" s="1"/>
  <c r="J130" i="7"/>
  <c r="K132" i="7" s="1"/>
  <c r="J131" i="7"/>
  <c r="J140" i="7"/>
  <c r="K142" i="7" s="1"/>
  <c r="J147" i="7" s="1"/>
  <c r="K148" i="7" s="1"/>
  <c r="K149" i="7" s="1"/>
  <c r="K138" i="7" s="1"/>
  <c r="J141" i="7"/>
  <c r="J144" i="7"/>
  <c r="K145" i="7"/>
  <c r="J153" i="7"/>
  <c r="K155" i="7" s="1"/>
  <c r="J160" i="7" s="1"/>
  <c r="J154" i="7"/>
  <c r="J157" i="7"/>
  <c r="K158" i="7" s="1"/>
  <c r="J166" i="7"/>
  <c r="K168" i="7" s="1"/>
  <c r="J173" i="7" s="1"/>
  <c r="J167" i="7"/>
  <c r="J170" i="7"/>
  <c r="K171" i="7" s="1"/>
  <c r="J179" i="7"/>
  <c r="J180" i="7"/>
  <c r="K181" i="7" s="1"/>
  <c r="J186" i="7" s="1"/>
  <c r="J183" i="7"/>
  <c r="K184" i="7" s="1"/>
  <c r="J192" i="7"/>
  <c r="K194" i="7" s="1"/>
  <c r="J199" i="7" s="1"/>
  <c r="K200" i="7" s="1"/>
  <c r="K201" i="7" s="1"/>
  <c r="K190" i="7" s="1"/>
  <c r="J193" i="7"/>
  <c r="J196" i="7"/>
  <c r="K197" i="7"/>
  <c r="J205" i="7"/>
  <c r="K207" i="7" s="1"/>
  <c r="J212" i="7" s="1"/>
  <c r="J206" i="7"/>
  <c r="J209" i="7"/>
  <c r="K210" i="7"/>
  <c r="K219" i="7"/>
  <c r="K220" i="7" s="1"/>
  <c r="K218" i="7" s="1"/>
  <c r="H74" i="2"/>
  <c r="H68" i="2"/>
  <c r="H67" i="2"/>
  <c r="H66" i="2"/>
  <c r="H65" i="2"/>
  <c r="H63" i="2"/>
  <c r="H62" i="2"/>
  <c r="H69" i="2" s="1"/>
  <c r="H57" i="2"/>
  <c r="H56" i="2"/>
  <c r="H55" i="2"/>
  <c r="H54" i="2"/>
  <c r="H53" i="2"/>
  <c r="H47" i="2"/>
  <c r="H46" i="2"/>
  <c r="H45" i="2"/>
  <c r="H44" i="2"/>
  <c r="H43" i="2"/>
  <c r="H42" i="2"/>
  <c r="H48" i="2" s="1"/>
  <c r="H37" i="2"/>
  <c r="H36" i="2"/>
  <c r="H35" i="2"/>
  <c r="H34" i="2"/>
  <c r="H33" i="2"/>
  <c r="H32" i="2"/>
  <c r="H31" i="2"/>
  <c r="H24" i="2"/>
  <c r="H23" i="2"/>
  <c r="H22" i="2"/>
  <c r="H21" i="2"/>
  <c r="H20" i="2"/>
  <c r="H26" i="2" s="1"/>
  <c r="H19" i="2"/>
  <c r="H13" i="2"/>
  <c r="H14" i="2" s="1"/>
  <c r="K107" i="7" l="1"/>
  <c r="K108" i="7" s="1"/>
  <c r="K97" i="7" s="1"/>
  <c r="K47" i="7"/>
  <c r="K48" i="7" s="1"/>
  <c r="K37" i="7" s="1"/>
  <c r="K213" i="7"/>
  <c r="K214" i="7" s="1"/>
  <c r="K203" i="7" s="1"/>
  <c r="K161" i="7"/>
  <c r="K162" i="7" s="1"/>
  <c r="K151" i="7" s="1"/>
  <c r="K73" i="7"/>
  <c r="K74" i="7" s="1"/>
  <c r="K63" i="7" s="1"/>
  <c r="K21" i="7"/>
  <c r="K22" i="7" s="1"/>
  <c r="K11" i="7" s="1"/>
  <c r="K174" i="7"/>
  <c r="K175" i="7" s="1"/>
  <c r="K164" i="7" s="1"/>
  <c r="K86" i="7"/>
  <c r="K87" i="7" s="1"/>
  <c r="K76" i="7" s="1"/>
  <c r="K34" i="7"/>
  <c r="K35" i="7" s="1"/>
  <c r="K24" i="7" s="1"/>
  <c r="K187" i="7"/>
  <c r="K188" i="7" s="1"/>
  <c r="K177" i="7" s="1"/>
  <c r="K135" i="7"/>
  <c r="K136" i="7" s="1"/>
  <c r="K124" i="7" s="1"/>
  <c r="H78" i="2"/>
</calcChain>
</file>

<file path=xl/sharedStrings.xml><?xml version="1.0" encoding="utf-8"?>
<sst xmlns="http://schemas.openxmlformats.org/spreadsheetml/2006/main" count="1079" uniqueCount="218">
  <si>
    <t>Projecte de Baixa Tensió i càlcul lumínic de la instal·lació d'enllumenat d'emergència de SEMESA</t>
  </si>
  <si>
    <t>PRESSUPOST</t>
  </si>
  <si>
    <t>Preu</t>
  </si>
  <si>
    <t>Amidament</t>
  </si>
  <si>
    <t>Import</t>
  </si>
  <si>
    <t>Obra</t>
  </si>
  <si>
    <t>01</t>
  </si>
  <si>
    <t>PressupostSBN</t>
  </si>
  <si>
    <t>Capítol</t>
  </si>
  <si>
    <t>00</t>
  </si>
  <si>
    <t>Treballs previs</t>
  </si>
  <si>
    <t>01.00</t>
  </si>
  <si>
    <t>SB0005</t>
  </si>
  <si>
    <t>pa</t>
  </si>
  <si>
    <t>Desmuntatge instal·lacions com emergències o cablejats que fins a data d'avui donen subministrament a les instal·lacions existents.</t>
  </si>
  <si>
    <t>TOTAL</t>
  </si>
  <si>
    <t>Nau Envasos</t>
  </si>
  <si>
    <t>01.01</t>
  </si>
  <si>
    <t>PH57-B39W</t>
  </si>
  <si>
    <t>u</t>
  </si>
  <si>
    <t>Luz de emergencia de la marca Daisalux modelo ESTANCA LD-40 N24A o similar.
Cuerpo rectangular con aristas redondeadas que consta de una base de policarbonato o poliéster reforzado con fibra de vidrio y de un difusor fabricado en policarbonato opal (IK08) o metacrilato (IK03). Consta de una lámpara LED que se ilumina si falla el suministro de red. Un microprocesador interno chequea el estado del aparato y realiza periódicamente test funcionales y de autonomía informando sobre su estado, mediante dos pilotos LED que incorpora. Los test pueden solicitarse manualmente mediante una orden de Telemando ON en presencia de red.
Características:
Formato: ESTANCA-40 LED
Funcionamiento: No permanente AutoTest
Autonomía (h): 1
Lámpara en emergencia: ILMLED
Piloto testigo de carga: LED
Grado de protección: IP66 IK08/IK03
Aislamiento eléctrico: Clase I
Dispositivo verificación: AutoTest
Conexión telemando: Si
Tipo batería: LiFePO4
Acabados:
Tono Color LED: Blanco Frío (6000ºK-7000ºK)
Material base: Policarbonato
Material difusor: Policarbonato OPAL
Material cierres: Acero inoxidable
Tensión de alimentación: 220-230V 50/60Hz
Totalmente instalada y con accesorios complementarios para su montaje.
En el caso de no ser la luminaria Daisalux modelo ESTANCA LD-40 N24A se deberá de aportar estudio luminico con el fin de justificar que la nueva luz de emergencia cumplirá con el nivel lúminico normativo.</t>
  </si>
  <si>
    <t>PH57-B3A1</t>
  </si>
  <si>
    <t>Luz de emergencia de la marca Daisalux modelo Formato: Hydra LD N2 o similar.
Cuerpo rectangular con aristas pronunciadas que consta de una carcasa fabricada en policarbonato y difusor en idéntico material. Consta de una lámpara LED que se ilumina si falla el suministro de red.
Características:
Formato: Hydra
Funcionamiento: No permanente LED
Autonomía (h): 1
Lámpara en emergencia: ILMLED
Piloto testigo de carga: LED
Grado de protección: IP42 IK04
Aislamiento eléctrico: Clase II
Dispositivo verificación: No
Conexión telemando: Si
Tipo batería: NiCd
Totalmente instalada y con accesorios complementarios para su montaje.
En el caso de no ser la luminaria Daisalux modelo  Hydra LD N2 se deberá de aportar estudio luminico con el fin de justificar que la nueva luz de emergencia cumplirá con el nivel lúminico normativo.</t>
  </si>
  <si>
    <t>PH57-B3A2</t>
  </si>
  <si>
    <t>Luz de emergencia de la marca Daisalux modelo Formato: Hydra LD N6 A o similar.
Cuerpo rectangular con aristas pronunciadas que consta de una carcasa fabricada en policarbonato y difusor en idéntico material. Consta de una lámpara LED que se ilumina si falla el suministro de red. Un microprocesador interno chequea el estado del aparato y realiza periódicamente test funcionales y de autonomía informando sobre su estado, mediante dos pilotos LED que incorpora. Los test pueden solicitarse manualmente mediante una orden de Telemando ON en presencia de red. Incorpora baterías de LiFePO4 y electrónica especial diseñada para soportar amplio rango de temperaturas desde -10º C hasta 45º C. Incluye una caja estanca (KES) que proporciona protección a la intemperie.
Características:
Formato: HYDRA AEX
Funcionamiento: No permanente LED AEX AutoTest
Autonomía (h): 1
Lámpara en emergencia: ILMLED
Piloto testigo de carga: LED
Grado de protección: IP66 IK10
Aislamiento eléctrico: Clase II
Dispositivo verificación: AutoTest
Conexión telemando: Si
Tipo batería: LiFePO4
Totalmente instalada y con accesorios complementarios para su montaje.
En el caso de no ser la luminaria Daisalux modelo Hydra LD N6 A se deberá de aportar estudio luminico con el fin de justificar que la nueva luz de emergencia cumplirá con el nivel lúminico normativo.</t>
  </si>
  <si>
    <t>PG33-E410</t>
  </si>
  <si>
    <t>m</t>
  </si>
  <si>
    <t>Cable amb conductor de coure de tensió assignada0,6/1 kV, de designació RV-K, construcció segons norma UNE 21123-2, tripolar, de secció 3x1,5 mm2, amb coberta del cable de PVC, classe de reacció al foc Eca segons la norma UNE-EN 50575, col·locat en canal o safata</t>
  </si>
  <si>
    <t>PG47-ELP8</t>
  </si>
  <si>
    <t>Interruptor automàtic magnetotèrmic de 10 A d'intensitat nominal, tipus PIA corba B, unipolar (1P), de 25 kA de poder de tall segons UNE-EN 60947-2, d'1 mòdul DIN de 18 mm d'amplària, muntat en perfil DIN</t>
  </si>
  <si>
    <t>PG40-EQH3</t>
  </si>
  <si>
    <t>Bloc diferencial de la classe AC, gamma industrial, de fins a 63 A d'intensitat nominal, bipolar (2P), de sensibilitat 0,03 A de desconnexió fix instantani, temps de retard de 0 ms, amb botó de test incorporat i indicador mecànic de defecte, construït segons les especificacions de la norma UNE-EN 60947-2, de 2.5 mòduls DIN de 18 mm d'amplària, muntat en perfil DIN</t>
  </si>
  <si>
    <t>P122-628K</t>
  </si>
  <si>
    <t>d</t>
  </si>
  <si>
    <t>Amortització diària de plataforma elevadora telescòpica articulada, autopropulsada amb motor de gasoil, de 20 m d'alçària màxima de treball i 9,8 en horitzontal, de 227 kg de càrrega útil, de dimensions 700x245x245 cm en repós i 10886 kg de pes, buida, amb cistella de dimensions 150x75 cm</t>
  </si>
  <si>
    <t>02</t>
  </si>
  <si>
    <t>Nau Voluminosos</t>
  </si>
  <si>
    <t>01.02</t>
  </si>
  <si>
    <t>PH57-B45A</t>
  </si>
  <si>
    <t>Luz de emergencia de la marca Daisalux modelo ANTIDEFLAGRANTE LD N12 o similar.
Envolvente en aluminio y vidrio borosilicato construido conforme a las directivas comunitarias de compatibilidad electromagnética y atmósferas explosivas 93/68/CE, 89/336/CE y 94/9/CE. Clasificación: II2G Ex d IIC T6 Gb - II2D Ex tb IIIC T85 ºC Db. Consta de una lámpara LED que se ilumina si falla el suministro de red.
Características:
Formato: Antideflagrante LD
Funcionamiento: No permanente LED
Autonomía (h): 1
Lámpara en emergencia: ILMLED
Piloto testigo de carga: LED
Lámpara en red: --
Grado de protección: IP67 IK04
Aislamiento eléctrico: Clase I
Dispositivo verificación: No
Conexión telemando: Si
Tipo batería: NiMH
Totalmente instalada y con accesorios complementarios para su montaje.
En el caso de no ser la luminaria Daisalux modelo ANTIDEFLAGRANTE LD N12 se deberá de aportar estudio luminico con el fin de justificar que la nueva luz de emergencia cumplirá con el nivel lúminico normativo.</t>
  </si>
  <si>
    <t>PH57-B46B</t>
  </si>
  <si>
    <t>Luz de emergencia de la marca Daisalux modelo ANTIDEFLAGRANTE LD N6 o similar.
Envolvente en aluminio y vidrio borosilicato construido conforme a las directivas comunitarias de compatibilidad electromagnética y atmósferas explosivas 93/68/CE, 89/336/CE y 94/9/CE. Clasificación: II2G Ex d IIC T6 Gb - II2D Ex tb IIIC T85 ºC Db. Consta de una lámpara LED que se ilumina si falla el suministro de red.
Características:
Formato: Antideflagrante LD
Funcionamiento: No permanente LED
Autonomía (h): 1
Lámpara en emergencia: ILMLED
Piloto testigo de carga: LED
Lámpara en red: --
Grado de protección: IP67 IK04
Aislamiento eléctrico: Clase I
Dispositivo verificación: No
Conexión telemando: Si
Tipo batería: NiMH
Totalmente instalada y con accesorios complementarios para su montaje.
En el caso de no ser la luminaria Daisalux modelo ANTIDEFLAGRANTE LD N6 se deberá de aportar estudio luminico con el fin de justificar que la nueva luz de emergencia cumplirá con el nivel lúminico normativo.</t>
  </si>
  <si>
    <t>03</t>
  </si>
  <si>
    <t>Nau Manteniment +  Magatzem</t>
  </si>
  <si>
    <t>01.03</t>
  </si>
  <si>
    <t>04</t>
  </si>
  <si>
    <t>Pis Superior Sala Actes</t>
  </si>
  <si>
    <t>01.04</t>
  </si>
  <si>
    <t>05</t>
  </si>
  <si>
    <t>Zona Exterior</t>
  </si>
  <si>
    <t>01.05</t>
  </si>
  <si>
    <t>PGC3-B5XB</t>
  </si>
  <si>
    <t>Sistema d'alimentació ininterrompuda del tipus line interactive amb modulació d'ample de polsos (PWM), classificació VI segons la norma EN 62040-3, de 750 VA de potència, temps d'autonomia de 110 minuts, tensió d'entrada/sortida 230 V/230 V, freqüències de funcionament 50/60 Hz, rendiment total &gt; 97.6, factor de potència de sortida 0.9, sobrecàrrega admissible del 110% durant 3 minuts i del 150% durant 200 ms, comunicació remota mitjançant ports RS-232 i USB, protocol de comunicació Megatech, comunicació local amb display LCD, bateries de plom tipus AGM, amb 4 preses de corrent del tipus IEC, format torre o rack 19´´, col·locat</t>
  </si>
  <si>
    <t>CESB0005</t>
  </si>
  <si>
    <t>Caixa envolvent per als SAIS a l'exterior amb ventilació.
Inclou p.p per a la seva instal·lació.</t>
  </si>
  <si>
    <t>06</t>
  </si>
  <si>
    <t>Altres</t>
  </si>
  <si>
    <t>01.06</t>
  </si>
  <si>
    <t>SB0010</t>
  </si>
  <si>
    <t>Imprevistos</t>
  </si>
  <si>
    <t>SB0015</t>
  </si>
  <si>
    <t>Gestió de residus</t>
  </si>
  <si>
    <t xml:space="preserve">IMPORT TOTAL DEL PRESSUPOST : </t>
  </si>
  <si>
    <t>Justificació d'elements</t>
  </si>
  <si>
    <t>Nº</t>
  </si>
  <si>
    <t>Codi</t>
  </si>
  <si>
    <t>U.A.</t>
  </si>
  <si>
    <t>Descripció</t>
  </si>
  <si>
    <t>Descripció curta</t>
  </si>
  <si>
    <t>Partida d'obra</t>
  </si>
  <si>
    <t>PGC5-BI81</t>
  </si>
  <si>
    <t>Sistema d'alimentació ininterrompuda de tipus modular, de 50 kVA de potència, temps d'autonomia de 7 minuts, tecnologia on-line de doble conversió amb modulació d'ample de polsos (PWM), classificació VFI-SS-111 segons la norma EN 62040-3, tensió d'entrada 3x400 V (-27%/+20%), tensió de sortida 3x400 V (±1 %), rendiment total &gt;96%, factor de potència d'entrada &gt; .99, THDi &lt;3%, sobrecàrrega admissible 110% durant 10 minuts i del 125% durant 1 minut, possibilitat de connexió fins a 4 mòduls més, comunicació remota mitjançant sortida a relés i port RS-232, protocol de comunicació privat, comunicació local mitjançant display LCD i LED's, bateries de plom tipus AGM, bypass estàtic i manual, format autoportant, col·locat</t>
  </si>
  <si>
    <t>Rend.:</t>
  </si>
  <si>
    <t>SAI modular,50kVA-7min, on-line db.conv.PWM, 3x400V/3x400Vcol.</t>
  </si>
  <si>
    <t>Mà d'obra</t>
  </si>
  <si>
    <t>A0F-000E</t>
  </si>
  <si>
    <t>h</t>
  </si>
  <si>
    <t>Oficial 1a electricista</t>
  </si>
  <si>
    <t>/R</t>
  </si>
  <si>
    <t>x</t>
  </si>
  <si>
    <t>=</t>
  </si>
  <si>
    <t>A01-FEPD</t>
  </si>
  <si>
    <t>Ajudant electricista</t>
  </si>
  <si>
    <t>Subtotal mà d'obra</t>
  </si>
  <si>
    <t>Material</t>
  </si>
  <si>
    <t>BGC6-2R0L</t>
  </si>
  <si>
    <t>Sistema d'alimentació ininterrompuda de tipus modular, de 50 kVA de potència, temps d'autonomia de 7 minuts, tecnologia on-line de doble conversió amb modulació d'ample de polsos (PWM), classificació VFI-SS-111 segons la norma EN 62040-3, tensió d'entrada 3x400 V (-27%/+20%), tensió de sortida 3x400 V (±1 %), rendiment total &gt;96%, factor de potència d'entrada &gt; .99, THDi &lt;3%, sobrecàrrega admissible 110% durant 10 minuts i del 125% durant 1 minut, possibilitat de connexió fins a 4 mòduls més, comunicació remota mitjançant sortida a relés i port RS-232, protocol de comunicació privat, comunicació local mitjançant display LCD i LED's, bateries de plom tipus AGM, bypass estàtic i manual, format autoportant</t>
  </si>
  <si>
    <t>Subtotal material</t>
  </si>
  <si>
    <t>Despeses auxiliars</t>
  </si>
  <si>
    <t>%</t>
  </si>
  <si>
    <t>Cost directe</t>
  </si>
  <si>
    <t>Total</t>
  </si>
  <si>
    <t>PH57-860W</t>
  </si>
  <si>
    <t>Llum emerg LED, no perm,IP66, classe I, 100Lm, auton&lt; 1h,,forma rect.,policarbon.,preu alt,.</t>
  </si>
  <si>
    <t>BH65-2IIX</t>
  </si>
  <si>
    <t>Llum d'emergència amb làmpada led, amb una vida útil de 100000 h, no permanent i estanca amb grau de protecció IP66, aïllament classe II, amb un flux aproximat de 440 a 470 lm, 1 h d'autonomia, de forma rectangular amb difusor i cos de policarbonat, preu alt</t>
  </si>
  <si>
    <t>PH57-B39U</t>
  </si>
  <si>
    <t>Llum d'emergència amb làmpada led, amb una vida útil de 100000 h, no permanent i estanca amb grau de protecció IP66, aïllament classe II, amb un flux aproximat de 70 a 100 lm, 1 h d'autonomia, de forma rectangular amb difusor i cos de policarbonat, preu alt, col·locat superficial</t>
  </si>
  <si>
    <t>Llum emerg.led,no permanent,IP66,classe II,70 a 100lm,auton&lt; 1h,,forma rect.,policarbon.,preu alt, c</t>
  </si>
  <si>
    <t>BH65-2IIY</t>
  </si>
  <si>
    <t>Llum d'emergència amb làmpada led, amb una vida útil de 100000 h, no permanent i estanca amb grau de protecció IP66, aïllament classe II, amb un flux aproximat de 70 a 100 lm, 1 h d'autonomia, de forma rectangular amb difusor i cos de policarbonat, preu alt</t>
  </si>
  <si>
    <t>PH57-B40M</t>
  </si>
  <si>
    <t>Luz de emergencia de la marca Daisalux modelo ESTANCA LD-40 N6 o similar.
Cuerpo rectangular con aristas redondeadas que consta de una base de policarbonato o poliéster reforzado con fibra de vidrio y de un difusor fabricado en policarbonato opal (IK08) o metacrilato (IK03). Consta de una lámpara LED que se ilumina si falla el suministro de red. Un microprocesador interno chequea el estado del aparato y realiza periódicamente test funcionales y de autonomía informando sobre su estado, mediante dos pilotos LED que incorpora. Los test pueden solicitarse manualmente mediante una orden de Telemando ON en presencia de red.
Características:
Formato: ESTANCA-40 LED
Funcionamiento: No permanente AutoTest
Autonomía (h): 1
Lámpara en emergencia: ILMLED
Piloto testigo de carga: LED
Grado de protección: IP66 IK08/IK03
Aislamiento eléctrico: Clase I
Dispositivo verificación: AutoTest
Conexión telemando: Si
Tipo batería: LiFePO4
Acabados:
Tono Color LED: Blanco Frío (6000ºK-7000ºK)
Material base: Policarbonato
Material difusor: Policarbonato OPAL
Material cierres: Acero inoxidable
Tensión de alimentación: 220-230V 50/60Hz
Totalmente instalada y con accesorios complementarios para su montaje.
En el caso de no ser la luminaria Daisalux modelo ESTANCA LD-40 N24A se deberá de aportar estudio luminico con el fin de justificar que la nueva luz de emergencia cumplirá con el nivel lúminico normativo.</t>
  </si>
  <si>
    <t>Llum LED ESTANCA LD, no perm,IP66, classe I, 1800Lm, auton&lt; 1h,,forma allarg.,policarbon.,preu alt,.</t>
  </si>
  <si>
    <t>PLV0-HAEG</t>
  </si>
  <si>
    <t>Plataforma remuntadora d'escales per a escales de pendent constant i un recorregut màxim d'11 m línials, pendent màxim superable de 45º, plataforma de 90x75 cm amb una càrrega admissible de 225 kg i una velocitat de traslació de 10 cm/s, amb baranes automàtiques i rampes d'accés i sortida replegables automàticament, alimentació a 230 V a.c. i funcionament a 24 V c.c., sense mecanisme autonivellador, grau de protecció IP65, amb guies fixades als paraments o fixades a terra amb perfils metàlics, incloses les botoneres exteriors, les fixacions i el connexionat, col·locada en interiors</t>
  </si>
  <si>
    <t>Plataforma remuntaescales,p/escales pendent=Ctn.1tram,L=&lt;11m,col.interiors</t>
  </si>
  <si>
    <t>A01-FEPH</t>
  </si>
  <si>
    <t>Ajudant muntador</t>
  </si>
  <si>
    <t>A0F-000R</t>
  </si>
  <si>
    <t>Oficial 1a muntador</t>
  </si>
  <si>
    <t>BLV0-H65J</t>
  </si>
  <si>
    <t>Plataforma remuntadora d'escales per a escales de pendent constant i un recorregut màxim d'11 m línials, pendent màxim superable de 45º, plataforma de 90x75 cm amb una càrrega admissible de 225 kg i una velocitat de traslació de 10 cm/s, amb baranes automàtiques i rampes d'accés i sortida replegables automàticament, alimentació a 230 V a.c. i funcionament a 24 V c.c., sense mecanisme autonivellador, grau de protecció IP65, incloses les guies, les botoneres exteriors, les fixacions i el connexionat, per a col·locació en interiors</t>
  </si>
  <si>
    <t>PLV0-HAEJ</t>
  </si>
  <si>
    <t>Plataforma remuntadora d'escales per a escales de pendent constant i un recorregut màxim d'11 m línials, pendent màxim superable de 45º, plataforma de 90x75 cm amb una càrrega admissible de 225 kg i una velocitat de traslació de 10 cm/s, amb baranes automàtiques i rampes d'accés i sortida replegables automàticament, alimentació a 230 V a.c. i funcionament a 24 V c.c., sense mecanisme autonivellador, grau de protecció IP69, amb guies fixades als paraments o fixades a terra amb perfils metàlics, incloses les botoneres exteriors, les fixacions i el connexionat, col·locada a l'intempèrie</t>
  </si>
  <si>
    <t>Plataforma remuntaescales,p/escales pendent=Ctn.1tram,L=&lt;11m,col.intempèrie</t>
  </si>
  <si>
    <t>BLV0-H65K</t>
  </si>
  <si>
    <t>Plataforma remuntadora d'escales per a escales de pendent constant i un recorregut màxim d'11 m línials, pendent màxim superable de 45º, plataforma de 90x75 cm amb una càrrega admissible de 225 kg i una velocitat de traslació de 10 cm/s, amb baranes automàtiques i rampes d'accés i sortida replegables automàticament, alimentació a 230 V a.c. i funcionament a 24 V c.c., sense mecanisme autonivellador, grau de protecció IP69, incloses les guies, les botoneres exteriors, les fixacions i el connexionat, per a col·locar a la intempèrie</t>
  </si>
  <si>
    <t>P-1</t>
  </si>
  <si>
    <t>Caixa envolvent per als SAIS a l'exterior amb ventilació</t>
  </si>
  <si>
    <t>P-2</t>
  </si>
  <si>
    <t>Amort.dia plataf.el. telesc.artic.,autopro.motor gasoil,h=20m,long.=9,8,carr.227kg 700x245x245 cm,pe</t>
  </si>
  <si>
    <t>Maquinària</t>
  </si>
  <si>
    <t>CL40-00J3</t>
  </si>
  <si>
    <t>Plataforma elevadora telescòpica articulada, autopropulsada amb motor de gasoil de 20 m d'alçària màxima de treball i 9,8 en horitzontal, de 227 kg de càrrega útil, de dimensions 700x245x245 cm en repós i 10886 kg de pes buida, amb cistella de dimensions 150x75 cm</t>
  </si>
  <si>
    <t>Subtotal maquinària</t>
  </si>
  <si>
    <t>P-3</t>
  </si>
  <si>
    <t>Cable 0,6/1 kV RV-K, 3x1,5mm2,col.canal/safata</t>
  </si>
  <si>
    <t>BG33-G2RE</t>
  </si>
  <si>
    <t>Cable amb conductor de coure de tensió assignada0,6/1 kV, de designació RV-K, construcció segons norma UNE 21123-2, tripolar, de secció 3x1,5 mm2, amb coberta del cable de PVC, classe de reacció al foc Eca segons la norma UNE-EN 50575</t>
  </si>
  <si>
    <t>P-4</t>
  </si>
  <si>
    <t>Bloc dif.,cl.AC,ifins a 63A,(2P),0,03A,fix.inst.retart 0ms,2.5mòd.DIN,munt.perf.DIN</t>
  </si>
  <si>
    <t>BG41-19ZI</t>
  </si>
  <si>
    <t>Bloc diferencial de la classe AC, gamma industrial, de fins a 63 A d'intensitat nominal, bipolar (2P), de 0,03 A de sensibilitat, de desconnexió fix instantani, temps de retard de 0 ms, amb botó de test incorporat i indicador mecànic de defecte, construït segons les especificacions de la norma, UNE-EN 60947-2, de 2.5 mòduls DIN de 18 mm d'amplària, per a muntar en perfil DIN</t>
  </si>
  <si>
    <t>BGWD-0AS3</t>
  </si>
  <si>
    <t>Part proporcional d'accessoris per a interruptors diferencials</t>
  </si>
  <si>
    <t>P-5</t>
  </si>
  <si>
    <t>Interruptor auto.magnet.,I=10A,PIA corbaB,(1P),tall=25kA,1mòd.DIN,munt.perf.DIN</t>
  </si>
  <si>
    <t>BGWD-0AS2</t>
  </si>
  <si>
    <t>Part proporcional d'accessoris per a interruptors magnetotèrmics</t>
  </si>
  <si>
    <t>BG49-188J</t>
  </si>
  <si>
    <t>Interruptor automàtic magnetotèrmic de 10 A d'intensitat nominal, tipus PIA corba B, unipolar (1P), de 25 kA de poder de tall segons UNE-EN 60947-2, d'1 mòdul DIN de 18 mm d'amplària, per a muntar en perfil DIN</t>
  </si>
  <si>
    <t>P-6</t>
  </si>
  <si>
    <t>SAI line interactive PWM,750VA - 110min,230V/230V,4 IEC,torre/rack 19´´,col.</t>
  </si>
  <si>
    <t>BGC4-2NZG</t>
  </si>
  <si>
    <t>Sistema d'alimentació ininterrompuda del tipus line interactive amb modulació d'ample de polsos (PWM), classificació VI segons la norma EN 62040-3, de 750 VA de potència, temps d'autonomia de 110 minuts, tensió d'entrada/sortida 230 V/230 V, freqüències de funcionament 50/60 Hz, rendiment total &gt; 97.6, factor de potència de sortida 0.9, sobrecàrrega admissible del 110% durant 3 minuts i del 150% durant 200 ms, comunicació remota mitjançant ports RS-232 i USB, protocol de comunicació Megatech, comunicació local amb display LCD, bateries de plom tipus AGM, amb 4 preses de corrent del tipus IEC, format torre o rack 19´´</t>
  </si>
  <si>
    <t>P-7</t>
  </si>
  <si>
    <t>P-8</t>
  </si>
  <si>
    <t>Llum Hydra LD LED, no perm,IP66, classe I, 100Lm, auton&lt; 1h,,forma rect.,policarbon.,preu alt,.</t>
  </si>
  <si>
    <t>BH65-2IIQ</t>
  </si>
  <si>
    <t>Llum d'emergència amb làmpada led, amb una vida útil de 100000 h, no permanent i no estanca amb grau de protecció IP4X, aïllament classe II, amb un flux aproximat de 70 a 100 lm, 1 h d'autonomia, de forma rectangular amb difusor i cos de policarbonat, preu alt</t>
  </si>
  <si>
    <t>P-9</t>
  </si>
  <si>
    <t>Llum Hydra LD N6 A LED, no perm,IP66, classe I, 250Lm, auton&lt; 1h,,forma rect.,policarbon.,preu alt,.</t>
  </si>
  <si>
    <t>P-10</t>
  </si>
  <si>
    <t>Llum ANTIDEFLAGRANTE LD N12 600Lm</t>
  </si>
  <si>
    <t>P-11</t>
  </si>
  <si>
    <t>Llum ANTIDEFLAGRANTE LD N6 300Lm</t>
  </si>
  <si>
    <t>P-12</t>
  </si>
  <si>
    <t>Desmuntatge instal·lacions existents</t>
  </si>
  <si>
    <t>P-13</t>
  </si>
  <si>
    <t>P-14</t>
  </si>
  <si>
    <t>CO2eq (kg)</t>
  </si>
  <si>
    <t>MJ</t>
  </si>
  <si>
    <t>Plataform.elevad. telesc.artic.,autopro.motor gasoil,h=20m,ampl.=9,8,carreg.227kg,700x245x245 cm,P=1</t>
  </si>
  <si>
    <t>Cable 0,6/1 kV RV-K, 3x1,5mm2</t>
  </si>
  <si>
    <t>Bloc dif.,cl.AC,ifins a 63A,(2P),0,03A,fix.inst.retart 0ms,2.5mòd.DIN,p/munt.perf.DIN</t>
  </si>
  <si>
    <t>Interruptor auto.magnet.,I=10A,PIA corbaB,(1P),tall=25kA,1mòd.DIN p/munt.perf.DIN</t>
  </si>
  <si>
    <t>SAI line interactive PWM,750VA - 110min,230V/230V,4 IEC,torre/rack 19´´</t>
  </si>
  <si>
    <t>SAI modular,50kVA-7min, on-line db.conv.PWM, 3x400V/3x400V</t>
  </si>
  <si>
    <t>P.p.accessoris p/interr.magnetot.</t>
  </si>
  <si>
    <t>P.p.accessoris p/interr.difer.</t>
  </si>
  <si>
    <t>Llum emerg.led,no permanent,IP4X,classe II,70 a 100lm,auton&lt; 1h,,forma rect.,policarbon.,preu alt</t>
  </si>
  <si>
    <t>Llum emerg.led,no permanent,IP66,classe II,440 a 470lm,auton&lt; 1h,,forma rect.,policarbon.,preu alt</t>
  </si>
  <si>
    <t>Llum emerg.led,no permanent,IP66,classe II,70 a 100lm,auton&lt; 1h,,forma rect.,policarbon.,preu alt</t>
  </si>
  <si>
    <t>Plataforma remuntaescales,p/escales pendent Ctn.1tram,L=&lt;11m,p/interior</t>
  </si>
  <si>
    <t>Plataforma remuntaescales,p/escales pendent Ctn.1tram,L=&lt;11m,p/intempèrie</t>
  </si>
  <si>
    <t>AMIDAMENTS</t>
  </si>
  <si>
    <t>N</t>
  </si>
  <si>
    <t>01.00.001</t>
  </si>
  <si>
    <t>L</t>
  </si>
  <si>
    <t>01.01.001</t>
  </si>
  <si>
    <t>Luz de emergencia de la marca Daisalux modelo ESTANCA LD-40 N24A o similar.
Cuerpo rectangular con aristas redondeadas que consta de una base de policarbonato o poliéster reforzado con fibra de vidrio y de un difusor fabricado en policarbonato opal (IK08) o metacrilato (IK03). Consta de una lámpara LED que se ilumina si falla el suministro de red. Un microprocesador interno chequea el estado del aparato y realiza periódicamente test funcionales y de autonomía informando sobre su estado, mediante dos pilotos LED que incorpora. Los test pueden solicitarse manualmente mediante una orden de Telemando ON en presencia de red.
Características:
Formato: ESTANCA-40 LED
Funcionamiento: No permanente AutoTest
Autonomía (h): 1
Lámpara en emergencia: ILMLED
Piloto testigo de carga: LED
Grado de protección: IP66 IK08/IK03
Aislamiento eléctrico: Clase I
Dispositivo verificación: AutoTest
Conexión telemando: Si
Tipo batería: LiFePO4
Acabados:
Tono Color LED: Blanco Frío (6000ºK-7000ºK)
Material base: Policarbonato
Material difusor: Policarbonato OPAL
Material cierres: Acero inoxidable
Tensión de alimentación: 220-230V 50/60Hz
Totalmente instalada y con accesorios complementarios para su montaje.
En el caso de no ser la luminaria Daisalux modelo ESTANCA LD-40 N24A se deberá de aportar estudio luminico con el fin de justificar que la nueva luz de emergencia cumplirá con el nivel lúminico normativo.</t>
  </si>
  <si>
    <t>01.01.002</t>
  </si>
  <si>
    <t>Luz de emergencia de la marca Daisalux modelo Formato: Hydra LD N2 o similar.
Cuerpo rectangular con aristas pronunciadas que consta de una carcasa fabricada en policarbonato y difusor en idéntico material. Consta de una lámpara LED que se ilumina si falla el suministro de red.
Características:
Formato: Hydra
Funcionamiento: No permanente LED
Autonomía (h): 1
Lámpara en emergencia: ILMLED
Piloto testigo de carga: LED
Grado de protección: IP42 IK04
Aislamiento eléctrico: Clase II
Dispositivo verificación: No
Conexión telemando: Si
Tipo batería: NiCd
Totalmente instalada y con accesorios complementarios para su montaje.
En el caso de no ser la luminaria Daisalux modelo  Hydra LD N2 se deberá de aportar estudio luminico con el fin de justificar que la nueva luz de emergencia cumplirá con el nivel lúminico normativo.</t>
  </si>
  <si>
    <t>01.01.003</t>
  </si>
  <si>
    <t>Luz de emergencia de la marca Daisalux modelo Formato: Hydra LD N6 A o similar.
Cuerpo rectangular con aristas pronunciadas que consta de una carcasa fabricada en policarbonato y difusor en idéntico material. Consta de una lámpara LED que se ilumina si falla el suministro de red. Un microprocesador interno chequea el estado del aparato y realiza periódicamente test funcionales y de autonomía informando sobre su estado, mediante dos pilotos LED que incorpora. Los test pueden solicitarse manualmente mediante una orden de Telemando ON en presencia de red. Incorpora baterías de LiFePO4 y electrónica especial diseñada para soportar amplio rango de temperaturas desde -10º C hasta 45º C. Incluye una caja estanca (KES) que proporciona protección a la intemperie.
Características:
Formato: HYDRA AEX
Funcionamiento: No permanente LED AEX AutoTest
Autonomía (h): 1
Lámpara en emergencia: ILMLED
Piloto testigo de carga: LED
Grado de protección: IP66 IK10
Aislamiento eléctrico: Clase II
Dispositivo verificación: AutoTest
Conexión telemando: Si
Tipo batería: LiFePO4
Totalmente instalada y con accesorios complementarios para su montaje.
En el caso de no ser la luminaria Daisalux modelo Hydra LD N6 A se deberá de aportar estudio luminico con el fin de justificar que la nueva luz de emergencia cumplirá con el nivel lúminico normativo.</t>
  </si>
  <si>
    <t>01.01.004</t>
  </si>
  <si>
    <t>01.01.005</t>
  </si>
  <si>
    <t>01.01.006</t>
  </si>
  <si>
    <t>01.01.007</t>
  </si>
  <si>
    <t>01.02.001</t>
  </si>
  <si>
    <t>Luz de emergencia de la marca Daisalux modelo ANTIDEFLAGRANTE LD N12 o similar.
Envolvente en aluminio y vidrio borosilicato construido conforme a las directivas comunitarias de compatibilidad electromagnética y atmósferas explosivas 93/68/CE, 89/336/CE y 94/9/CE. Clasificación: II2G Ex d IIC T6 Gb - II2D Ex tb IIIC T85 ºC Db. Consta de una lámpara LED que se ilumina si falla el suministro de red.
Características:
Formato: Antideflagrante LD
Funcionamiento: No permanente LED
Autonomía (h): 1
Lámpara en emergencia: ILMLED
Piloto testigo de carga: LED
Lámpara en red: --
Grado de protección: IP67 IK04
Aislamiento eléctrico: Clase I
Dispositivo verificación: No
Conexión telemando: Si
Tipo batería: NiMH
Totalmente instalada y con accesorios complementarios para su montaje.
En el caso de no ser la luminaria Daisalux modelo ANTIDEFLAGRANTE LD N12 se deberá de aportar estudio luminico con el fin de justificar que la nueva luz de emergencia cumplirá con el nivel lúminico normativo.</t>
  </si>
  <si>
    <t>01.02.002</t>
  </si>
  <si>
    <t>Luz de emergencia de la marca Daisalux modelo ANTIDEFLAGRANTE LD N6 o similar.
Envolvente en aluminio y vidrio borosilicato construido conforme a las directivas comunitarias de compatibilidad electromagnética y atmósferas explosivas 93/68/CE, 89/336/CE y 94/9/CE. Clasificación: II2G Ex d IIC T6 Gb - II2D Ex tb IIIC T85 ºC Db. Consta de una lámpara LED que se ilumina si falla el suministro de red.
Características:
Formato: Antideflagrante LD
Funcionamiento: No permanente LED
Autonomía (h): 1
Lámpara en emergencia: ILMLED
Piloto testigo de carga: LED
Lámpara en red: --
Grado de protección: IP67 IK04
Aislamiento eléctrico: Clase I
Dispositivo verificación: No
Conexión telemando: Si
Tipo batería: NiMH
Totalmente instalada y con accesorios complementarios para su montaje.
En el caso de no ser la luminaria Daisalux modelo ANTIDEFLAGRANTE LD N6 se deberá de aportar estudio luminico con el fin de justificar que la nueva luz de emergencia cumplirá con el nivel lúminico normativo.</t>
  </si>
  <si>
    <t>01.02.003</t>
  </si>
  <si>
    <t>01.02.004</t>
  </si>
  <si>
    <t>01.02.005</t>
  </si>
  <si>
    <t>01.02.006</t>
  </si>
  <si>
    <t>01.03.001</t>
  </si>
  <si>
    <t>01.03.002</t>
  </si>
  <si>
    <t>01.03.003</t>
  </si>
  <si>
    <t>01.03.004</t>
  </si>
  <si>
    <t>01.03.005</t>
  </si>
  <si>
    <t>01.03.006</t>
  </si>
  <si>
    <t>01.04.001</t>
  </si>
  <si>
    <t>01.04.002</t>
  </si>
  <si>
    <t>01.04.003</t>
  </si>
  <si>
    <t>01.04.004</t>
  </si>
  <si>
    <t>01.05.001</t>
  </si>
  <si>
    <t>01.05.002</t>
  </si>
  <si>
    <t>01.05.003</t>
  </si>
  <si>
    <t>01.05.004</t>
  </si>
  <si>
    <t>01.05.005</t>
  </si>
  <si>
    <t>01.05.006</t>
  </si>
  <si>
    <t>Caixa envolvent per als SAIS a l'exterior amb ventilació.
Inclou p.p per a la seva instal·lació.</t>
  </si>
  <si>
    <t>01.05.007</t>
  </si>
  <si>
    <t>01.06.001</t>
  </si>
  <si>
    <t>01.06.002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</si>
</sst>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0"/>
    <numFmt numFmtId="166" formatCode="###,###,##0.00000"/>
  </numFmts>
  <fonts count="11"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0"/>
      <color rgb="FF000000"/>
      <name val="Calibri"/>
      <family val="2"/>
    </font>
    <font>
      <b/>
      <sz val="10"/>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s>
  <fills count="5">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rgb="FFFFFFCC"/>
        <bgColor rgb="FFFFFFCC"/>
      </patternFill>
    </fill>
  </fills>
  <borders count="2">
    <border>
      <left/>
      <right/>
      <top/>
      <bottom/>
      <diagonal/>
    </border>
    <border>
      <left/>
      <right/>
      <top style="thin">
        <color rgb="FF000000"/>
      </top>
      <bottom/>
      <diagonal/>
    </border>
  </borders>
  <cellStyleXfs count="1">
    <xf numFmtId="0" fontId="0" fillId="0" borderId="0" applyNumberFormat="0" applyBorder="0" applyAlignment="0"/>
  </cellStyleXfs>
  <cellXfs count="44">
    <xf numFmtId="0" fontId="0" fillId="0" borderId="0" xfId="0"/>
    <xf numFmtId="0" fontId="0" fillId="0" borderId="0" xfId="0" applyAlignment="1">
      <alignment vertical="top"/>
    </xf>
    <xf numFmtId="0" fontId="0" fillId="0" borderId="0" xfId="0" applyAlignment="1">
      <alignment horizontal="justify" vertical="top" wrapText="1"/>
    </xf>
    <xf numFmtId="0" fontId="2" fillId="2" borderId="0" xfId="0" applyFont="1" applyFill="1" applyAlignment="1">
      <alignment horizontal="center"/>
    </xf>
    <xf numFmtId="0" fontId="1" fillId="0" borderId="0" xfId="0" applyFont="1"/>
    <xf numFmtId="0" fontId="0" fillId="2" borderId="0" xfId="0" applyFill="1"/>
    <xf numFmtId="0" fontId="3" fillId="3" borderId="0" xfId="0" applyFont="1" applyFill="1" applyAlignment="1">
      <alignment horizontal="right"/>
    </xf>
    <xf numFmtId="0" fontId="3" fillId="0" borderId="0" xfId="0" applyFont="1"/>
    <xf numFmtId="49" fontId="3" fillId="0" borderId="0" xfId="0" applyNumberFormat="1" applyFont="1"/>
    <xf numFmtId="49" fontId="1" fillId="0" borderId="0" xfId="0" applyNumberFormat="1" applyFont="1"/>
    <xf numFmtId="164" fontId="1" fillId="4" borderId="0" xfId="0" applyNumberFormat="1" applyFont="1" applyFill="1" applyProtection="1">
      <protection locked="0"/>
    </xf>
    <xf numFmtId="165" fontId="1" fillId="0" borderId="0" xfId="0" applyNumberFormat="1" applyFont="1"/>
    <xf numFmtId="164" fontId="1" fillId="0" borderId="0" xfId="0" applyNumberFormat="1" applyFont="1"/>
    <xf numFmtId="164" fontId="3" fillId="0" borderId="0" xfId="0" applyNumberFormat="1" applyFont="1"/>
    <xf numFmtId="0" fontId="1" fillId="0" borderId="0" xfId="0" applyFont="1" applyAlignment="1">
      <alignment wrapText="1"/>
    </xf>
    <xf numFmtId="0" fontId="4" fillId="0" borderId="0" xfId="0" applyFont="1"/>
    <xf numFmtId="164" fontId="4" fillId="0" borderId="0" xfId="0" applyNumberFormat="1" applyFont="1"/>
    <xf numFmtId="0" fontId="6" fillId="2" borderId="0" xfId="0" applyFont="1" applyFill="1"/>
    <xf numFmtId="0" fontId="3" fillId="3" borderId="0" xfId="0" applyFont="1" applyFill="1" applyAlignment="1">
      <alignment horizontal="center"/>
    </xf>
    <xf numFmtId="0" fontId="4" fillId="0" borderId="0" xfId="0" applyFont="1" applyAlignment="1">
      <alignment vertical="top"/>
    </xf>
    <xf numFmtId="165" fontId="4" fillId="0" borderId="0" xfId="0" applyNumberFormat="1" applyFont="1" applyAlignment="1">
      <alignment horizontal="center" vertical="top"/>
    </xf>
    <xf numFmtId="164" fontId="4" fillId="4" borderId="0" xfId="0" applyNumberFormat="1" applyFont="1" applyFill="1" applyAlignment="1" applyProtection="1">
      <alignment vertical="top"/>
      <protection locked="0"/>
    </xf>
    <xf numFmtId="165" fontId="0" fillId="4" borderId="0" xfId="0" applyNumberFormat="1" applyFill="1" applyProtection="1">
      <protection locked="0"/>
    </xf>
    <xf numFmtId="166" fontId="0" fillId="4" borderId="0" xfId="0" applyNumberFormat="1" applyFill="1" applyProtection="1">
      <protection locked="0"/>
    </xf>
    <xf numFmtId="166" fontId="0" fillId="0" borderId="0" xfId="0" applyNumberFormat="1"/>
    <xf numFmtId="0" fontId="0" fillId="4" borderId="0" xfId="0" applyFill="1" applyProtection="1">
      <protection locked="0"/>
    </xf>
    <xf numFmtId="0" fontId="0" fillId="0" borderId="0" xfId="0" applyAlignment="1">
      <alignment horizontal="right"/>
    </xf>
    <xf numFmtId="166" fontId="0" fillId="4" borderId="1" xfId="0" applyNumberFormat="1" applyFill="1" applyBorder="1" applyProtection="1">
      <protection locked="0"/>
    </xf>
    <xf numFmtId="165" fontId="0" fillId="0" borderId="0" xfId="0" applyNumberFormat="1"/>
    <xf numFmtId="0" fontId="9" fillId="0" borderId="0" xfId="0" applyFont="1"/>
    <xf numFmtId="49" fontId="9" fillId="0" borderId="0" xfId="0" applyNumberFormat="1" applyFont="1"/>
    <xf numFmtId="0" fontId="10" fillId="0" borderId="0" xfId="0" applyFont="1" applyAlignment="1">
      <alignment vertical="top"/>
    </xf>
    <xf numFmtId="49" fontId="10" fillId="0" borderId="0" xfId="0" applyNumberFormat="1" applyFont="1" applyAlignment="1">
      <alignment vertical="top"/>
    </xf>
    <xf numFmtId="165" fontId="10" fillId="0" borderId="0" xfId="0" applyNumberFormat="1" applyFont="1" applyAlignment="1">
      <alignment vertical="top"/>
    </xf>
    <xf numFmtId="0" fontId="1" fillId="0" borderId="0" xfId="0" applyFont="1"/>
    <xf numFmtId="0" fontId="0" fillId="0" borderId="0" xfId="0" applyAlignment="1">
      <alignment horizontal="justify" vertical="top" wrapText="1"/>
    </xf>
    <xf numFmtId="0" fontId="0" fillId="0" borderId="0" xfId="0" applyAlignment="1">
      <alignment vertical="top"/>
    </xf>
    <xf numFmtId="165" fontId="4" fillId="4" borderId="0" xfId="0" applyNumberFormat="1" applyFont="1" applyFill="1" applyAlignment="1" applyProtection="1">
      <alignment horizontal="left" vertical="top"/>
      <protection locked="0"/>
    </xf>
    <xf numFmtId="0" fontId="0" fillId="4" borderId="0" xfId="0" applyFill="1" applyAlignment="1" applyProtection="1">
      <alignment vertical="top"/>
      <protection locked="0"/>
    </xf>
    <xf numFmtId="0" fontId="5" fillId="0" borderId="0" xfId="0" applyFont="1"/>
    <xf numFmtId="0" fontId="2" fillId="2" borderId="0" xfId="0" applyFont="1" applyFill="1" applyAlignment="1">
      <alignment horizontal="center"/>
    </xf>
    <xf numFmtId="0" fontId="10" fillId="0" borderId="0" xfId="0" applyFont="1" applyAlignment="1">
      <alignment horizontal="justify" vertical="top" wrapText="1"/>
    </xf>
    <xf numFmtId="0" fontId="7" fillId="0" borderId="0" xfId="0" applyFont="1"/>
    <xf numFmtId="0" fontId="8"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8"/>
  <sheetViews>
    <sheetView tabSelected="1" workbookViewId="0">
      <pane ySplit="8" topLeftCell="A85" activePane="bottomLeft" state="frozenSplit"/>
      <selection pane="bottomLeft"/>
    </sheetView>
  </sheetViews>
  <sheetFormatPr baseColWidth="10" defaultColWidth="8.85546875" defaultRowHeight="15" x14ac:dyDescent="0.25"/>
  <cols>
    <col min="1" max="1" width="18.7109375" customWidth="1"/>
    <col min="2" max="2" width="3.42578125" customWidth="1"/>
    <col min="3" max="3" width="13.7109375" customWidth="1"/>
    <col min="4" max="4" width="4.42578125" customWidth="1"/>
    <col min="5" max="5" width="48.7109375" customWidth="1"/>
    <col min="6" max="7" width="12.7109375" customWidth="1"/>
    <col min="8" max="8" width="13.7109375" customWidth="1"/>
  </cols>
  <sheetData>
    <row r="1" spans="1:8" x14ac:dyDescent="0.25">
      <c r="E1" s="34" t="s">
        <v>0</v>
      </c>
      <c r="F1" s="34" t="s">
        <v>0</v>
      </c>
      <c r="G1" s="34" t="s">
        <v>0</v>
      </c>
      <c r="H1" s="34" t="s">
        <v>0</v>
      </c>
    </row>
    <row r="2" spans="1:8" x14ac:dyDescent="0.25">
      <c r="E2" s="34"/>
      <c r="F2" s="34"/>
      <c r="G2" s="34"/>
      <c r="H2" s="34"/>
    </row>
    <row r="3" spans="1:8" x14ac:dyDescent="0.25">
      <c r="E3" s="34"/>
      <c r="F3" s="34"/>
      <c r="G3" s="34"/>
      <c r="H3" s="34"/>
    </row>
    <row r="4" spans="1:8" x14ac:dyDescent="0.25">
      <c r="E4" s="34"/>
      <c r="F4" s="34"/>
      <c r="G4" s="34"/>
      <c r="H4" s="34"/>
    </row>
    <row r="6" spans="1:8" ht="18.75" x14ac:dyDescent="0.3">
      <c r="C6" s="5"/>
      <c r="D6" s="5"/>
      <c r="E6" s="3" t="s">
        <v>1</v>
      </c>
      <c r="F6" s="5"/>
      <c r="G6" s="5"/>
      <c r="H6" s="5"/>
    </row>
    <row r="8" spans="1:8" x14ac:dyDescent="0.25">
      <c r="F8" s="6" t="s">
        <v>2</v>
      </c>
      <c r="G8" s="6" t="s">
        <v>3</v>
      </c>
      <c r="H8" s="6" t="s">
        <v>4</v>
      </c>
    </row>
    <row r="10" spans="1:8" x14ac:dyDescent="0.25">
      <c r="C10" s="7" t="s">
        <v>5</v>
      </c>
      <c r="D10" s="8" t="s">
        <v>6</v>
      </c>
      <c r="E10" s="7" t="s">
        <v>7</v>
      </c>
    </row>
    <row r="11" spans="1:8" x14ac:dyDescent="0.25">
      <c r="C11" s="7" t="s">
        <v>8</v>
      </c>
      <c r="D11" s="8" t="s">
        <v>9</v>
      </c>
      <c r="E11" s="7" t="s">
        <v>10</v>
      </c>
    </row>
    <row r="13" spans="1:8" x14ac:dyDescent="0.25">
      <c r="A13" s="4" t="s">
        <v>11</v>
      </c>
      <c r="B13" s="4">
        <v>1</v>
      </c>
      <c r="C13" s="4" t="s">
        <v>12</v>
      </c>
      <c r="D13" s="9" t="s">
        <v>13</v>
      </c>
      <c r="E13" s="4" t="s">
        <v>14</v>
      </c>
      <c r="F13" s="10">
        <v>0</v>
      </c>
      <c r="G13" s="11">
        <v>1</v>
      </c>
      <c r="H13" s="12">
        <f>ROUND(ROUND(F13,2)*ROUND(G13,3),2)</f>
        <v>0</v>
      </c>
    </row>
    <row r="14" spans="1:8" x14ac:dyDescent="0.25">
      <c r="E14" s="7" t="s">
        <v>15</v>
      </c>
      <c r="F14" s="7"/>
      <c r="G14" s="7"/>
      <c r="H14" s="13">
        <f>SUM(H13:H13)</f>
        <v>0</v>
      </c>
    </row>
    <row r="16" spans="1:8" x14ac:dyDescent="0.25">
      <c r="C16" s="7" t="s">
        <v>5</v>
      </c>
      <c r="D16" s="8" t="s">
        <v>6</v>
      </c>
      <c r="E16" s="7" t="s">
        <v>7</v>
      </c>
    </row>
    <row r="17" spans="1:8" x14ac:dyDescent="0.25">
      <c r="C17" s="7" t="s">
        <v>8</v>
      </c>
      <c r="D17" s="8" t="s">
        <v>6</v>
      </c>
      <c r="E17" s="7" t="s">
        <v>16</v>
      </c>
    </row>
    <row r="19" spans="1:8" ht="409.6" x14ac:dyDescent="0.25">
      <c r="A19" s="4" t="s">
        <v>17</v>
      </c>
      <c r="B19" s="4">
        <v>1</v>
      </c>
      <c r="C19" s="4" t="s">
        <v>18</v>
      </c>
      <c r="D19" s="9" t="s">
        <v>19</v>
      </c>
      <c r="E19" s="14" t="s">
        <v>20</v>
      </c>
      <c r="F19" s="10">
        <v>0</v>
      </c>
      <c r="G19" s="11">
        <v>141</v>
      </c>
      <c r="H19" s="12">
        <f t="shared" ref="H19:H25" si="0">ROUND(ROUND(F19,2)*ROUND(G19,3),2)</f>
        <v>0</v>
      </c>
    </row>
    <row r="20" spans="1:8" ht="293.25" x14ac:dyDescent="0.25">
      <c r="A20" s="4" t="s">
        <v>17</v>
      </c>
      <c r="B20" s="4">
        <v>2</v>
      </c>
      <c r="C20" s="4" t="s">
        <v>21</v>
      </c>
      <c r="D20" s="9" t="s">
        <v>19</v>
      </c>
      <c r="E20" s="14" t="s">
        <v>22</v>
      </c>
      <c r="F20" s="10">
        <v>0</v>
      </c>
      <c r="G20" s="11">
        <v>7</v>
      </c>
      <c r="H20" s="12">
        <f t="shared" si="0"/>
        <v>0</v>
      </c>
    </row>
    <row r="21" spans="1:8" ht="372" x14ac:dyDescent="0.25">
      <c r="A21" s="4" t="s">
        <v>17</v>
      </c>
      <c r="B21" s="4">
        <v>3</v>
      </c>
      <c r="C21" s="4" t="s">
        <v>23</v>
      </c>
      <c r="D21" s="9" t="s">
        <v>19</v>
      </c>
      <c r="E21" s="14" t="s">
        <v>24</v>
      </c>
      <c r="F21" s="10">
        <v>0</v>
      </c>
      <c r="G21" s="11">
        <v>23</v>
      </c>
      <c r="H21" s="12">
        <f t="shared" si="0"/>
        <v>0</v>
      </c>
    </row>
    <row r="22" spans="1:8" x14ac:dyDescent="0.25">
      <c r="A22" s="4" t="s">
        <v>17</v>
      </c>
      <c r="B22" s="4">
        <v>4</v>
      </c>
      <c r="C22" s="4" t="s">
        <v>25</v>
      </c>
      <c r="D22" s="9" t="s">
        <v>26</v>
      </c>
      <c r="E22" s="4" t="s">
        <v>27</v>
      </c>
      <c r="F22" s="10">
        <v>0</v>
      </c>
      <c r="G22" s="11">
        <v>2138</v>
      </c>
      <c r="H22" s="12">
        <f t="shared" si="0"/>
        <v>0</v>
      </c>
    </row>
    <row r="23" spans="1:8" x14ac:dyDescent="0.25">
      <c r="A23" s="4" t="s">
        <v>17</v>
      </c>
      <c r="B23" s="4">
        <v>5</v>
      </c>
      <c r="C23" s="4" t="s">
        <v>28</v>
      </c>
      <c r="D23" s="9" t="s">
        <v>19</v>
      </c>
      <c r="E23" s="4" t="s">
        <v>29</v>
      </c>
      <c r="F23" s="10">
        <v>0</v>
      </c>
      <c r="G23" s="11">
        <v>6</v>
      </c>
      <c r="H23" s="12">
        <f t="shared" si="0"/>
        <v>0</v>
      </c>
    </row>
    <row r="24" spans="1:8" x14ac:dyDescent="0.25">
      <c r="A24" s="4" t="s">
        <v>17</v>
      </c>
      <c r="B24" s="4">
        <v>6</v>
      </c>
      <c r="C24" s="4" t="s">
        <v>30</v>
      </c>
      <c r="D24" s="9" t="s">
        <v>19</v>
      </c>
      <c r="E24" s="4" t="s">
        <v>31</v>
      </c>
      <c r="F24" s="10">
        <v>0</v>
      </c>
      <c r="G24" s="11">
        <v>1</v>
      </c>
      <c r="H24" s="12">
        <f t="shared" si="0"/>
        <v>0</v>
      </c>
    </row>
    <row r="25" spans="1:8" x14ac:dyDescent="0.25">
      <c r="A25" s="4" t="s">
        <v>17</v>
      </c>
      <c r="B25" s="4">
        <v>7</v>
      </c>
      <c r="C25" s="4" t="s">
        <v>32</v>
      </c>
      <c r="D25" s="9" t="s">
        <v>33</v>
      </c>
      <c r="E25" s="4" t="s">
        <v>34</v>
      </c>
      <c r="F25" s="10">
        <v>0</v>
      </c>
      <c r="G25" s="11">
        <v>10</v>
      </c>
      <c r="H25" s="12">
        <f t="shared" si="0"/>
        <v>0</v>
      </c>
    </row>
    <row r="26" spans="1:8" x14ac:dyDescent="0.25">
      <c r="E26" s="7" t="s">
        <v>15</v>
      </c>
      <c r="F26" s="7"/>
      <c r="G26" s="7"/>
      <c r="H26" s="13">
        <f>SUM(H19:H25)</f>
        <v>0</v>
      </c>
    </row>
    <row r="28" spans="1:8" x14ac:dyDescent="0.25">
      <c r="C28" s="7" t="s">
        <v>5</v>
      </c>
      <c r="D28" s="8" t="s">
        <v>6</v>
      </c>
      <c r="E28" s="7" t="s">
        <v>7</v>
      </c>
    </row>
    <row r="29" spans="1:8" x14ac:dyDescent="0.25">
      <c r="C29" s="7" t="s">
        <v>8</v>
      </c>
      <c r="D29" s="8" t="s">
        <v>35</v>
      </c>
      <c r="E29" s="7" t="s">
        <v>36</v>
      </c>
    </row>
    <row r="31" spans="1:8" ht="338.25" x14ac:dyDescent="0.25">
      <c r="A31" s="4" t="s">
        <v>37</v>
      </c>
      <c r="B31" s="4">
        <v>1</v>
      </c>
      <c r="C31" s="4" t="s">
        <v>38</v>
      </c>
      <c r="D31" s="9" t="s">
        <v>19</v>
      </c>
      <c r="E31" s="14" t="s">
        <v>39</v>
      </c>
      <c r="F31" s="10">
        <v>0</v>
      </c>
      <c r="G31" s="11">
        <v>65</v>
      </c>
      <c r="H31" s="12">
        <f t="shared" ref="H31:H36" si="1">ROUND(ROUND(F31,2)*ROUND(G31,3),2)</f>
        <v>0</v>
      </c>
    </row>
    <row r="32" spans="1:8" ht="338.25" x14ac:dyDescent="0.25">
      <c r="A32" s="4" t="s">
        <v>37</v>
      </c>
      <c r="B32" s="4">
        <v>2</v>
      </c>
      <c r="C32" s="4" t="s">
        <v>40</v>
      </c>
      <c r="D32" s="9" t="s">
        <v>19</v>
      </c>
      <c r="E32" s="14" t="s">
        <v>41</v>
      </c>
      <c r="F32" s="10">
        <v>0</v>
      </c>
      <c r="G32" s="11">
        <v>7</v>
      </c>
      <c r="H32" s="12">
        <f t="shared" si="1"/>
        <v>0</v>
      </c>
    </row>
    <row r="33" spans="1:8" x14ac:dyDescent="0.25">
      <c r="A33" s="4" t="s">
        <v>37</v>
      </c>
      <c r="B33" s="4">
        <v>3</v>
      </c>
      <c r="C33" s="4" t="s">
        <v>25</v>
      </c>
      <c r="D33" s="9" t="s">
        <v>26</v>
      </c>
      <c r="E33" s="4" t="s">
        <v>27</v>
      </c>
      <c r="F33" s="10">
        <v>0</v>
      </c>
      <c r="G33" s="11">
        <v>436</v>
      </c>
      <c r="H33" s="12">
        <f t="shared" si="1"/>
        <v>0</v>
      </c>
    </row>
    <row r="34" spans="1:8" x14ac:dyDescent="0.25">
      <c r="A34" s="4" t="s">
        <v>37</v>
      </c>
      <c r="B34" s="4">
        <v>4</v>
      </c>
      <c r="C34" s="4" t="s">
        <v>28</v>
      </c>
      <c r="D34" s="9" t="s">
        <v>19</v>
      </c>
      <c r="E34" s="4" t="s">
        <v>29</v>
      </c>
      <c r="F34" s="10">
        <v>0</v>
      </c>
      <c r="G34" s="11">
        <v>2</v>
      </c>
      <c r="H34" s="12">
        <f t="shared" si="1"/>
        <v>0</v>
      </c>
    </row>
    <row r="35" spans="1:8" x14ac:dyDescent="0.25">
      <c r="A35" s="4" t="s">
        <v>37</v>
      </c>
      <c r="B35" s="4">
        <v>5</v>
      </c>
      <c r="C35" s="4" t="s">
        <v>30</v>
      </c>
      <c r="D35" s="9" t="s">
        <v>19</v>
      </c>
      <c r="E35" s="4" t="s">
        <v>31</v>
      </c>
      <c r="F35" s="10">
        <v>0</v>
      </c>
      <c r="G35" s="11">
        <v>1</v>
      </c>
      <c r="H35" s="12">
        <f t="shared" si="1"/>
        <v>0</v>
      </c>
    </row>
    <row r="36" spans="1:8" x14ac:dyDescent="0.25">
      <c r="A36" s="4" t="s">
        <v>37</v>
      </c>
      <c r="B36" s="4">
        <v>6</v>
      </c>
      <c r="C36" s="4" t="s">
        <v>32</v>
      </c>
      <c r="D36" s="9" t="s">
        <v>33</v>
      </c>
      <c r="E36" s="4" t="s">
        <v>34</v>
      </c>
      <c r="F36" s="10">
        <v>0</v>
      </c>
      <c r="G36" s="11">
        <v>6</v>
      </c>
      <c r="H36" s="12">
        <f t="shared" si="1"/>
        <v>0</v>
      </c>
    </row>
    <row r="37" spans="1:8" x14ac:dyDescent="0.25">
      <c r="E37" s="7" t="s">
        <v>15</v>
      </c>
      <c r="F37" s="7"/>
      <c r="G37" s="7"/>
      <c r="H37" s="13">
        <f>SUM(H31:H36)</f>
        <v>0</v>
      </c>
    </row>
    <row r="39" spans="1:8" x14ac:dyDescent="0.25">
      <c r="C39" s="7" t="s">
        <v>5</v>
      </c>
      <c r="D39" s="8" t="s">
        <v>6</v>
      </c>
      <c r="E39" s="7" t="s">
        <v>7</v>
      </c>
    </row>
    <row r="40" spans="1:8" x14ac:dyDescent="0.25">
      <c r="C40" s="7" t="s">
        <v>8</v>
      </c>
      <c r="D40" s="8" t="s">
        <v>42</v>
      </c>
      <c r="E40" s="7" t="s">
        <v>43</v>
      </c>
    </row>
    <row r="42" spans="1:8" ht="409.6" x14ac:dyDescent="0.25">
      <c r="A42" s="4" t="s">
        <v>44</v>
      </c>
      <c r="B42" s="4">
        <v>1</v>
      </c>
      <c r="C42" s="4" t="s">
        <v>18</v>
      </c>
      <c r="D42" s="9" t="s">
        <v>19</v>
      </c>
      <c r="E42" s="14" t="s">
        <v>20</v>
      </c>
      <c r="F42" s="10">
        <v>0</v>
      </c>
      <c r="G42" s="11">
        <v>32</v>
      </c>
      <c r="H42" s="12">
        <f t="shared" ref="H42:H47" si="2">ROUND(ROUND(F42,2)*ROUND(G42,3),2)</f>
        <v>0</v>
      </c>
    </row>
    <row r="43" spans="1:8" ht="293.25" x14ac:dyDescent="0.25">
      <c r="A43" s="4" t="s">
        <v>44</v>
      </c>
      <c r="B43" s="4">
        <v>2</v>
      </c>
      <c r="C43" s="4" t="s">
        <v>21</v>
      </c>
      <c r="D43" s="9" t="s">
        <v>19</v>
      </c>
      <c r="E43" s="14" t="s">
        <v>22</v>
      </c>
      <c r="F43" s="10">
        <v>0</v>
      </c>
      <c r="G43" s="11">
        <v>5</v>
      </c>
      <c r="H43" s="12">
        <f t="shared" si="2"/>
        <v>0</v>
      </c>
    </row>
    <row r="44" spans="1:8" x14ac:dyDescent="0.25">
      <c r="A44" s="4" t="s">
        <v>44</v>
      </c>
      <c r="B44" s="4">
        <v>3</v>
      </c>
      <c r="C44" s="4" t="s">
        <v>25</v>
      </c>
      <c r="D44" s="9" t="s">
        <v>26</v>
      </c>
      <c r="E44" s="4" t="s">
        <v>27</v>
      </c>
      <c r="F44" s="10">
        <v>0</v>
      </c>
      <c r="G44" s="11">
        <v>205</v>
      </c>
      <c r="H44" s="12">
        <f t="shared" si="2"/>
        <v>0</v>
      </c>
    </row>
    <row r="45" spans="1:8" x14ac:dyDescent="0.25">
      <c r="A45" s="4" t="s">
        <v>44</v>
      </c>
      <c r="B45" s="4">
        <v>4</v>
      </c>
      <c r="C45" s="4" t="s">
        <v>28</v>
      </c>
      <c r="D45" s="9" t="s">
        <v>19</v>
      </c>
      <c r="E45" s="4" t="s">
        <v>29</v>
      </c>
      <c r="F45" s="10">
        <v>0</v>
      </c>
      <c r="G45" s="11">
        <v>3</v>
      </c>
      <c r="H45" s="12">
        <f t="shared" si="2"/>
        <v>0</v>
      </c>
    </row>
    <row r="46" spans="1:8" x14ac:dyDescent="0.25">
      <c r="A46" s="4" t="s">
        <v>44</v>
      </c>
      <c r="B46" s="4">
        <v>5</v>
      </c>
      <c r="C46" s="4" t="s">
        <v>30</v>
      </c>
      <c r="D46" s="9" t="s">
        <v>19</v>
      </c>
      <c r="E46" s="4" t="s">
        <v>31</v>
      </c>
      <c r="F46" s="10">
        <v>0</v>
      </c>
      <c r="G46" s="11">
        <v>1</v>
      </c>
      <c r="H46" s="12">
        <f t="shared" si="2"/>
        <v>0</v>
      </c>
    </row>
    <row r="47" spans="1:8" x14ac:dyDescent="0.25">
      <c r="A47" s="4" t="s">
        <v>44</v>
      </c>
      <c r="B47" s="4">
        <v>6</v>
      </c>
      <c r="C47" s="4" t="s">
        <v>32</v>
      </c>
      <c r="D47" s="9" t="s">
        <v>33</v>
      </c>
      <c r="E47" s="4" t="s">
        <v>34</v>
      </c>
      <c r="F47" s="10">
        <v>0</v>
      </c>
      <c r="G47" s="11">
        <v>4</v>
      </c>
      <c r="H47" s="12">
        <f t="shared" si="2"/>
        <v>0</v>
      </c>
    </row>
    <row r="48" spans="1:8" x14ac:dyDescent="0.25">
      <c r="E48" s="7" t="s">
        <v>15</v>
      </c>
      <c r="F48" s="7"/>
      <c r="G48" s="7"/>
      <c r="H48" s="13">
        <f>SUM(H42:H47)</f>
        <v>0</v>
      </c>
    </row>
    <row r="50" spans="1:8" x14ac:dyDescent="0.25">
      <c r="C50" s="7" t="s">
        <v>5</v>
      </c>
      <c r="D50" s="8" t="s">
        <v>6</v>
      </c>
      <c r="E50" s="7" t="s">
        <v>7</v>
      </c>
    </row>
    <row r="51" spans="1:8" x14ac:dyDescent="0.25">
      <c r="C51" s="7" t="s">
        <v>8</v>
      </c>
      <c r="D51" s="8" t="s">
        <v>45</v>
      </c>
      <c r="E51" s="7" t="s">
        <v>46</v>
      </c>
    </row>
    <row r="53" spans="1:8" ht="293.25" x14ac:dyDescent="0.25">
      <c r="A53" s="4" t="s">
        <v>47</v>
      </c>
      <c r="B53" s="4">
        <v>1</v>
      </c>
      <c r="C53" s="4" t="s">
        <v>21</v>
      </c>
      <c r="D53" s="9" t="s">
        <v>19</v>
      </c>
      <c r="E53" s="14" t="s">
        <v>22</v>
      </c>
      <c r="F53" s="10">
        <v>0</v>
      </c>
      <c r="G53" s="11">
        <v>19</v>
      </c>
      <c r="H53" s="12">
        <f>ROUND(ROUND(F53,2)*ROUND(G53,3),2)</f>
        <v>0</v>
      </c>
    </row>
    <row r="54" spans="1:8" x14ac:dyDescent="0.25">
      <c r="A54" s="4" t="s">
        <v>47</v>
      </c>
      <c r="B54" s="4">
        <v>2</v>
      </c>
      <c r="C54" s="4" t="s">
        <v>25</v>
      </c>
      <c r="D54" s="9" t="s">
        <v>26</v>
      </c>
      <c r="E54" s="4" t="s">
        <v>27</v>
      </c>
      <c r="F54" s="10">
        <v>0</v>
      </c>
      <c r="G54" s="11">
        <v>63</v>
      </c>
      <c r="H54" s="12">
        <f>ROUND(ROUND(F54,2)*ROUND(G54,3),2)</f>
        <v>0</v>
      </c>
    </row>
    <row r="55" spans="1:8" x14ac:dyDescent="0.25">
      <c r="A55" s="4" t="s">
        <v>47</v>
      </c>
      <c r="B55" s="4">
        <v>3</v>
      </c>
      <c r="C55" s="4" t="s">
        <v>28</v>
      </c>
      <c r="D55" s="9" t="s">
        <v>19</v>
      </c>
      <c r="E55" s="4" t="s">
        <v>29</v>
      </c>
      <c r="F55" s="10">
        <v>0</v>
      </c>
      <c r="G55" s="11">
        <v>3</v>
      </c>
      <c r="H55" s="12">
        <f>ROUND(ROUND(F55,2)*ROUND(G55,3),2)</f>
        <v>0</v>
      </c>
    </row>
    <row r="56" spans="1:8" x14ac:dyDescent="0.25">
      <c r="A56" s="4" t="s">
        <v>47</v>
      </c>
      <c r="B56" s="4">
        <v>4</v>
      </c>
      <c r="C56" s="4" t="s">
        <v>30</v>
      </c>
      <c r="D56" s="9" t="s">
        <v>19</v>
      </c>
      <c r="E56" s="4" t="s">
        <v>31</v>
      </c>
      <c r="F56" s="10">
        <v>0</v>
      </c>
      <c r="G56" s="11">
        <v>1</v>
      </c>
      <c r="H56" s="12">
        <f>ROUND(ROUND(F56,2)*ROUND(G56,3),2)</f>
        <v>0</v>
      </c>
    </row>
    <row r="57" spans="1:8" x14ac:dyDescent="0.25">
      <c r="E57" s="7" t="s">
        <v>15</v>
      </c>
      <c r="F57" s="7"/>
      <c r="G57" s="7"/>
      <c r="H57" s="13">
        <f>SUM(H53:H56)</f>
        <v>0</v>
      </c>
    </row>
    <row r="59" spans="1:8" x14ac:dyDescent="0.25">
      <c r="C59" s="7" t="s">
        <v>5</v>
      </c>
      <c r="D59" s="8" t="s">
        <v>6</v>
      </c>
      <c r="E59" s="7" t="s">
        <v>7</v>
      </c>
    </row>
    <row r="60" spans="1:8" x14ac:dyDescent="0.25">
      <c r="C60" s="7" t="s">
        <v>8</v>
      </c>
      <c r="D60" s="8" t="s">
        <v>48</v>
      </c>
      <c r="E60" s="7" t="s">
        <v>49</v>
      </c>
    </row>
    <row r="62" spans="1:8" ht="372" x14ac:dyDescent="0.25">
      <c r="A62" s="4" t="s">
        <v>50</v>
      </c>
      <c r="B62" s="4">
        <v>1</v>
      </c>
      <c r="C62" s="4" t="s">
        <v>23</v>
      </c>
      <c r="D62" s="9" t="s">
        <v>19</v>
      </c>
      <c r="E62" s="14" t="s">
        <v>24</v>
      </c>
      <c r="F62" s="10">
        <v>0</v>
      </c>
      <c r="G62" s="11">
        <v>170</v>
      </c>
      <c r="H62" s="12">
        <f t="shared" ref="H62:H68" si="3">ROUND(ROUND(F62,2)*ROUND(G62,3),2)</f>
        <v>0</v>
      </c>
    </row>
    <row r="63" spans="1:8" x14ac:dyDescent="0.25">
      <c r="A63" s="4" t="s">
        <v>50</v>
      </c>
      <c r="B63" s="4">
        <v>2</v>
      </c>
      <c r="C63" s="4" t="s">
        <v>25</v>
      </c>
      <c r="D63" s="9" t="s">
        <v>26</v>
      </c>
      <c r="E63" s="4" t="s">
        <v>27</v>
      </c>
      <c r="F63" s="10">
        <v>0</v>
      </c>
      <c r="G63" s="11">
        <v>1239</v>
      </c>
      <c r="H63" s="12">
        <f t="shared" si="3"/>
        <v>0</v>
      </c>
    </row>
    <row r="64" spans="1:8" x14ac:dyDescent="0.25">
      <c r="A64" s="4" t="s">
        <v>50</v>
      </c>
      <c r="B64" s="4">
        <v>3</v>
      </c>
      <c r="C64" s="4" t="s">
        <v>28</v>
      </c>
      <c r="D64" s="9" t="s">
        <v>19</v>
      </c>
      <c r="E64" s="4" t="s">
        <v>29</v>
      </c>
      <c r="F64" s="10">
        <v>0</v>
      </c>
      <c r="G64" s="11">
        <v>5</v>
      </c>
      <c r="H64" s="12">
        <f t="shared" si="3"/>
        <v>0</v>
      </c>
    </row>
    <row r="65" spans="1:8" x14ac:dyDescent="0.25">
      <c r="A65" s="4" t="s">
        <v>50</v>
      </c>
      <c r="B65" s="4">
        <v>4</v>
      </c>
      <c r="C65" s="4" t="s">
        <v>30</v>
      </c>
      <c r="D65" s="9" t="s">
        <v>19</v>
      </c>
      <c r="E65" s="4" t="s">
        <v>31</v>
      </c>
      <c r="F65" s="10">
        <v>0</v>
      </c>
      <c r="G65" s="11">
        <v>1</v>
      </c>
      <c r="H65" s="12">
        <f t="shared" si="3"/>
        <v>0</v>
      </c>
    </row>
    <row r="66" spans="1:8" x14ac:dyDescent="0.25">
      <c r="A66" s="4" t="s">
        <v>50</v>
      </c>
      <c r="B66" s="4">
        <v>5</v>
      </c>
      <c r="C66" s="4" t="s">
        <v>51</v>
      </c>
      <c r="D66" s="9" t="s">
        <v>19</v>
      </c>
      <c r="E66" s="4" t="s">
        <v>52</v>
      </c>
      <c r="F66" s="10">
        <v>0</v>
      </c>
      <c r="G66" s="11">
        <v>3</v>
      </c>
      <c r="H66" s="12">
        <f t="shared" si="3"/>
        <v>0</v>
      </c>
    </row>
    <row r="67" spans="1:8" ht="23.25" x14ac:dyDescent="0.25">
      <c r="A67" s="4" t="s">
        <v>50</v>
      </c>
      <c r="B67" s="4">
        <v>6</v>
      </c>
      <c r="C67" s="4" t="s">
        <v>53</v>
      </c>
      <c r="D67" s="9" t="s">
        <v>19</v>
      </c>
      <c r="E67" s="14" t="s">
        <v>54</v>
      </c>
      <c r="F67" s="10">
        <v>0</v>
      </c>
      <c r="G67" s="11">
        <v>3</v>
      </c>
      <c r="H67" s="12">
        <f t="shared" si="3"/>
        <v>0</v>
      </c>
    </row>
    <row r="68" spans="1:8" x14ac:dyDescent="0.25">
      <c r="A68" s="4" t="s">
        <v>50</v>
      </c>
      <c r="B68" s="4">
        <v>7</v>
      </c>
      <c r="C68" s="4" t="s">
        <v>32</v>
      </c>
      <c r="D68" s="9" t="s">
        <v>33</v>
      </c>
      <c r="E68" s="4" t="s">
        <v>34</v>
      </c>
      <c r="F68" s="10">
        <v>0</v>
      </c>
      <c r="G68" s="11">
        <v>6</v>
      </c>
      <c r="H68" s="12">
        <f t="shared" si="3"/>
        <v>0</v>
      </c>
    </row>
    <row r="69" spans="1:8" x14ac:dyDescent="0.25">
      <c r="E69" s="7" t="s">
        <v>15</v>
      </c>
      <c r="F69" s="7"/>
      <c r="G69" s="7"/>
      <c r="H69" s="13">
        <f>SUM(H62:H68)</f>
        <v>0</v>
      </c>
    </row>
    <row r="71" spans="1:8" x14ac:dyDescent="0.25">
      <c r="C71" s="7" t="s">
        <v>5</v>
      </c>
      <c r="D71" s="8" t="s">
        <v>6</v>
      </c>
      <c r="E71" s="7" t="s">
        <v>7</v>
      </c>
    </row>
    <row r="72" spans="1:8" x14ac:dyDescent="0.25">
      <c r="C72" s="7" t="s">
        <v>8</v>
      </c>
      <c r="D72" s="8" t="s">
        <v>55</v>
      </c>
      <c r="E72" s="7" t="s">
        <v>56</v>
      </c>
    </row>
    <row r="74" spans="1:8" x14ac:dyDescent="0.25">
      <c r="A74" s="4" t="s">
        <v>57</v>
      </c>
      <c r="B74" s="4">
        <v>1</v>
      </c>
      <c r="C74" s="4" t="s">
        <v>58</v>
      </c>
      <c r="D74" s="9" t="s">
        <v>13</v>
      </c>
      <c r="E74" s="4" t="s">
        <v>59</v>
      </c>
      <c r="F74" s="10">
        <v>0</v>
      </c>
      <c r="G74" s="11">
        <v>1</v>
      </c>
      <c r="H74" s="12">
        <f>ROUND(ROUND(F74,2)*ROUND(G74,3),2)</f>
        <v>0</v>
      </c>
    </row>
    <row r="75" spans="1:8" x14ac:dyDescent="0.25">
      <c r="A75" s="4" t="s">
        <v>57</v>
      </c>
      <c r="B75" s="4">
        <v>2</v>
      </c>
      <c r="C75" s="4" t="s">
        <v>60</v>
      </c>
      <c r="D75" s="9" t="s">
        <v>13</v>
      </c>
      <c r="E75" s="4" t="s">
        <v>61</v>
      </c>
      <c r="F75" s="10">
        <v>0</v>
      </c>
      <c r="G75" s="11">
        <v>1</v>
      </c>
      <c r="H75" s="12">
        <f>ROUND(ROUND(F75,2)*ROUND(G75,3),2)</f>
        <v>0</v>
      </c>
    </row>
    <row r="76" spans="1:8" x14ac:dyDescent="0.25">
      <c r="E76" s="7" t="s">
        <v>15</v>
      </c>
      <c r="F76" s="7"/>
      <c r="G76" s="7"/>
      <c r="H76" s="13">
        <f>SUM(H74:H75)</f>
        <v>0</v>
      </c>
    </row>
    <row r="78" spans="1:8" x14ac:dyDescent="0.25">
      <c r="E78" s="15" t="s">
        <v>62</v>
      </c>
      <c r="H78" s="16">
        <f>SUM(H9:H77)/2</f>
        <v>0</v>
      </c>
    </row>
  </sheetData>
  <sheetProtection sheet="1"/>
  <mergeCells count="4">
    <mergeCell ref="E1:H1"/>
    <mergeCell ref="E2:H2"/>
    <mergeCell ref="E3:H3"/>
    <mergeCell ref="E4:H4"/>
  </mergeCells>
  <pageMargins left="0.75" right="0.75" top="0.75" bottom="0.5" header="0.5" footer="0.7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220"/>
  <sheetViews>
    <sheetView workbookViewId="0">
      <pane ySplit="8" topLeftCell="A9" activePane="bottomLeft" state="frozenSplit"/>
      <selection pane="bottomLeft"/>
    </sheetView>
  </sheetViews>
  <sheetFormatPr baseColWidth="10" defaultColWidth="8.85546875" defaultRowHeight="15" x14ac:dyDescent="0.25"/>
  <cols>
    <col min="1" max="1" width="6.7109375" customWidth="1"/>
    <col min="2" max="2" width="14.7109375" customWidth="1"/>
    <col min="3" max="3" width="6.28515625" customWidth="1"/>
    <col min="4" max="4" width="30.7109375" customWidth="1"/>
    <col min="5" max="5" width="10.7109375" customWidth="1"/>
    <col min="6" max="6" width="3" customWidth="1"/>
    <col min="7" max="7" width="2.28515625" customWidth="1"/>
    <col min="8" max="8" width="10.7109375" customWidth="1"/>
    <col min="9" max="9" width="2.28515625" customWidth="1"/>
    <col min="10" max="11" width="10.7109375" customWidth="1"/>
    <col min="12" max="12" width="90.7109375" customWidth="1"/>
  </cols>
  <sheetData>
    <row r="1" spans="1:27" x14ac:dyDescent="0.25">
      <c r="A1" s="39" t="s">
        <v>0</v>
      </c>
      <c r="B1" s="39" t="s">
        <v>0</v>
      </c>
      <c r="C1" s="39" t="s">
        <v>0</v>
      </c>
      <c r="D1" s="39" t="s">
        <v>0</v>
      </c>
      <c r="E1" s="39" t="s">
        <v>0</v>
      </c>
      <c r="F1" s="39" t="s">
        <v>0</v>
      </c>
      <c r="G1" s="39" t="s">
        <v>0</v>
      </c>
      <c r="H1" s="39" t="s">
        <v>0</v>
      </c>
      <c r="I1" s="39" t="s">
        <v>0</v>
      </c>
      <c r="J1" s="39" t="s">
        <v>0</v>
      </c>
      <c r="K1" s="39" t="s">
        <v>0</v>
      </c>
    </row>
    <row r="2" spans="1:27" x14ac:dyDescent="0.25">
      <c r="A2" s="39"/>
      <c r="B2" s="39"/>
      <c r="C2" s="39"/>
      <c r="D2" s="39"/>
      <c r="E2" s="39"/>
      <c r="F2" s="39"/>
      <c r="G2" s="39"/>
      <c r="H2" s="39"/>
      <c r="I2" s="39"/>
      <c r="J2" s="39"/>
      <c r="K2" s="39"/>
    </row>
    <row r="3" spans="1:27" x14ac:dyDescent="0.25">
      <c r="A3" s="39"/>
      <c r="B3" s="39"/>
      <c r="C3" s="39"/>
      <c r="D3" s="39"/>
      <c r="E3" s="39"/>
      <c r="F3" s="39"/>
      <c r="G3" s="39"/>
      <c r="H3" s="39"/>
      <c r="I3" s="39"/>
      <c r="J3" s="39"/>
      <c r="K3" s="39"/>
    </row>
    <row r="4" spans="1:27" x14ac:dyDescent="0.25">
      <c r="A4" s="39"/>
      <c r="B4" s="39"/>
      <c r="C4" s="39"/>
      <c r="D4" s="39"/>
      <c r="E4" s="39"/>
      <c r="F4" s="39"/>
      <c r="G4" s="39"/>
      <c r="H4" s="39"/>
      <c r="I4" s="39"/>
      <c r="J4" s="39"/>
      <c r="K4" s="39"/>
    </row>
    <row r="6" spans="1:27" ht="18.75" x14ac:dyDescent="0.3">
      <c r="A6" s="40" t="s">
        <v>63</v>
      </c>
      <c r="B6" s="40" t="s">
        <v>63</v>
      </c>
      <c r="C6" s="40" t="s">
        <v>63</v>
      </c>
      <c r="D6" s="40" t="s">
        <v>63</v>
      </c>
      <c r="E6" s="40" t="s">
        <v>63</v>
      </c>
      <c r="F6" s="40" t="s">
        <v>63</v>
      </c>
      <c r="G6" s="40" t="s">
        <v>63</v>
      </c>
      <c r="H6" s="40" t="s">
        <v>63</v>
      </c>
      <c r="I6" s="40" t="s">
        <v>63</v>
      </c>
      <c r="J6" s="40" t="s">
        <v>63</v>
      </c>
      <c r="K6" s="40" t="s">
        <v>63</v>
      </c>
    </row>
    <row r="8" spans="1:27" x14ac:dyDescent="0.25">
      <c r="A8" s="18" t="s">
        <v>64</v>
      </c>
      <c r="B8" s="18" t="s">
        <v>65</v>
      </c>
      <c r="C8" s="18" t="s">
        <v>66</v>
      </c>
      <c r="D8" s="18" t="s">
        <v>67</v>
      </c>
      <c r="E8" s="18"/>
      <c r="F8" s="18"/>
      <c r="G8" s="18"/>
      <c r="H8" s="18"/>
      <c r="I8" s="18"/>
      <c r="J8" s="18"/>
      <c r="K8" s="18" t="s">
        <v>2</v>
      </c>
      <c r="L8" s="18" t="s">
        <v>68</v>
      </c>
    </row>
    <row r="10" spans="1:27" x14ac:dyDescent="0.25">
      <c r="A10" s="17" t="s">
        <v>69</v>
      </c>
      <c r="B10" s="17"/>
    </row>
    <row r="11" spans="1:27" ht="45" customHeight="1" x14ac:dyDescent="0.25">
      <c r="A11" s="19"/>
      <c r="B11" s="19" t="s">
        <v>70</v>
      </c>
      <c r="C11" s="1" t="s">
        <v>19</v>
      </c>
      <c r="D11" s="35" t="s">
        <v>71</v>
      </c>
      <c r="E11" s="36"/>
      <c r="F11" s="36"/>
      <c r="G11" s="1"/>
      <c r="H11" s="20" t="s">
        <v>72</v>
      </c>
      <c r="I11" s="37">
        <v>1</v>
      </c>
      <c r="J11" s="38"/>
      <c r="K11" s="21">
        <f>ROUND(K22,2)</f>
        <v>0</v>
      </c>
      <c r="L11" s="2" t="s">
        <v>73</v>
      </c>
      <c r="M11" s="1"/>
      <c r="N11" s="1"/>
      <c r="O11" s="1"/>
      <c r="P11" s="1"/>
      <c r="Q11" s="1"/>
      <c r="R11" s="1"/>
      <c r="S11" s="1"/>
      <c r="T11" s="1"/>
      <c r="U11" s="1"/>
      <c r="V11" s="1"/>
      <c r="W11" s="1"/>
      <c r="X11" s="1"/>
      <c r="Y11" s="1"/>
      <c r="Z11" s="1"/>
      <c r="AA11" s="1"/>
    </row>
    <row r="12" spans="1:27" x14ac:dyDescent="0.25">
      <c r="B12" s="15" t="s">
        <v>74</v>
      </c>
    </row>
    <row r="13" spans="1:27" x14ac:dyDescent="0.25">
      <c r="B13" t="s">
        <v>75</v>
      </c>
      <c r="C13" t="s">
        <v>76</v>
      </c>
      <c r="D13" t="s">
        <v>77</v>
      </c>
      <c r="E13" s="22">
        <v>4</v>
      </c>
      <c r="F13" t="s">
        <v>78</v>
      </c>
      <c r="G13" t="s">
        <v>79</v>
      </c>
      <c r="H13" s="23"/>
      <c r="I13" t="s">
        <v>80</v>
      </c>
      <c r="J13" s="24">
        <f>ROUND(E13/I11* H13,5)</f>
        <v>0</v>
      </c>
      <c r="K13" s="25"/>
    </row>
    <row r="14" spans="1:27" x14ac:dyDescent="0.25">
      <c r="B14" t="s">
        <v>81</v>
      </c>
      <c r="C14" t="s">
        <v>76</v>
      </c>
      <c r="D14" t="s">
        <v>82</v>
      </c>
      <c r="E14" s="22">
        <v>4</v>
      </c>
      <c r="F14" t="s">
        <v>78</v>
      </c>
      <c r="G14" t="s">
        <v>79</v>
      </c>
      <c r="H14" s="23"/>
      <c r="I14" t="s">
        <v>80</v>
      </c>
      <c r="J14" s="24">
        <f>ROUND(E14/I11* H14,5)</f>
        <v>0</v>
      </c>
      <c r="K14" s="25"/>
    </row>
    <row r="15" spans="1:27" x14ac:dyDescent="0.25">
      <c r="D15" s="26" t="s">
        <v>83</v>
      </c>
      <c r="E15" s="25"/>
      <c r="H15" s="25"/>
      <c r="K15" s="23">
        <f>SUM(J13:J14)</f>
        <v>0</v>
      </c>
    </row>
    <row r="16" spans="1:27" x14ac:dyDescent="0.25">
      <c r="B16" s="15" t="s">
        <v>84</v>
      </c>
      <c r="E16" s="25"/>
      <c r="H16" s="25"/>
      <c r="K16" s="25"/>
    </row>
    <row r="17" spans="1:27" x14ac:dyDescent="0.25">
      <c r="B17" t="s">
        <v>85</v>
      </c>
      <c r="C17" t="s">
        <v>19</v>
      </c>
      <c r="D17" t="s">
        <v>86</v>
      </c>
      <c r="E17" s="22">
        <v>1</v>
      </c>
      <c r="G17" t="s">
        <v>79</v>
      </c>
      <c r="H17" s="23"/>
      <c r="I17" t="s">
        <v>80</v>
      </c>
      <c r="J17" s="24">
        <f>ROUND(E17* H17,5)</f>
        <v>0</v>
      </c>
      <c r="K17" s="25"/>
    </row>
    <row r="18" spans="1:27" x14ac:dyDescent="0.25">
      <c r="D18" s="26" t="s">
        <v>87</v>
      </c>
      <c r="E18" s="25"/>
      <c r="H18" s="25"/>
      <c r="K18" s="23">
        <f>SUM(J17:J17)</f>
        <v>0</v>
      </c>
    </row>
    <row r="19" spans="1:27" x14ac:dyDescent="0.25">
      <c r="E19" s="25"/>
      <c r="H19" s="25"/>
      <c r="K19" s="25"/>
    </row>
    <row r="20" spans="1:27" x14ac:dyDescent="0.25">
      <c r="D20" s="26" t="s">
        <v>88</v>
      </c>
      <c r="E20" s="25"/>
      <c r="H20" s="25">
        <v>1.5</v>
      </c>
      <c r="I20" t="s">
        <v>89</v>
      </c>
      <c r="J20">
        <f>ROUND(H20/100*K15,5)</f>
        <v>0</v>
      </c>
      <c r="K20" s="25"/>
    </row>
    <row r="21" spans="1:27" x14ac:dyDescent="0.25">
      <c r="D21" s="26" t="s">
        <v>90</v>
      </c>
      <c r="E21" s="25"/>
      <c r="H21" s="25"/>
      <c r="K21" s="27">
        <f>SUM(J12:J20)</f>
        <v>0</v>
      </c>
    </row>
    <row r="22" spans="1:27" x14ac:dyDescent="0.25">
      <c r="D22" s="26" t="s">
        <v>91</v>
      </c>
      <c r="E22" s="25"/>
      <c r="H22" s="25"/>
      <c r="K22" s="27">
        <f>SUM(K21:K21)</f>
        <v>0</v>
      </c>
    </row>
    <row r="24" spans="1:27" ht="45" customHeight="1" x14ac:dyDescent="0.25">
      <c r="A24" s="19"/>
      <c r="B24" s="19" t="s">
        <v>92</v>
      </c>
      <c r="C24" s="1" t="s">
        <v>19</v>
      </c>
      <c r="D24" s="35" t="s">
        <v>22</v>
      </c>
      <c r="E24" s="36"/>
      <c r="F24" s="36"/>
      <c r="G24" s="1"/>
      <c r="H24" s="20" t="s">
        <v>72</v>
      </c>
      <c r="I24" s="37">
        <v>0.112</v>
      </c>
      <c r="J24" s="38"/>
      <c r="K24" s="21">
        <f>ROUND(K35,2)</f>
        <v>0</v>
      </c>
      <c r="L24" s="2" t="s">
        <v>93</v>
      </c>
      <c r="M24" s="1"/>
      <c r="N24" s="1"/>
      <c r="O24" s="1"/>
      <c r="P24" s="1"/>
      <c r="Q24" s="1"/>
      <c r="R24" s="1"/>
      <c r="S24" s="1"/>
      <c r="T24" s="1"/>
      <c r="U24" s="1"/>
      <c r="V24" s="1"/>
      <c r="W24" s="1"/>
      <c r="X24" s="1"/>
      <c r="Y24" s="1"/>
      <c r="Z24" s="1"/>
      <c r="AA24" s="1"/>
    </row>
    <row r="25" spans="1:27" x14ac:dyDescent="0.25">
      <c r="B25" s="15" t="s">
        <v>74</v>
      </c>
    </row>
    <row r="26" spans="1:27" x14ac:dyDescent="0.25">
      <c r="B26" t="s">
        <v>81</v>
      </c>
      <c r="C26" t="s">
        <v>76</v>
      </c>
      <c r="D26" t="s">
        <v>82</v>
      </c>
      <c r="E26" s="22">
        <v>0.15</v>
      </c>
      <c r="F26" t="s">
        <v>78</v>
      </c>
      <c r="G26" t="s">
        <v>79</v>
      </c>
      <c r="H26" s="23"/>
      <c r="I26" t="s">
        <v>80</v>
      </c>
      <c r="J26" s="24">
        <f>ROUND(E26/I24* H26,5)</f>
        <v>0</v>
      </c>
      <c r="K26" s="25"/>
    </row>
    <row r="27" spans="1:27" x14ac:dyDescent="0.25">
      <c r="B27" t="s">
        <v>75</v>
      </c>
      <c r="C27" t="s">
        <v>76</v>
      </c>
      <c r="D27" t="s">
        <v>77</v>
      </c>
      <c r="E27" s="22">
        <v>0.15</v>
      </c>
      <c r="F27" t="s">
        <v>78</v>
      </c>
      <c r="G27" t="s">
        <v>79</v>
      </c>
      <c r="H27" s="23"/>
      <c r="I27" t="s">
        <v>80</v>
      </c>
      <c r="J27" s="24">
        <f>ROUND(E27/I24* H27,5)</f>
        <v>0</v>
      </c>
      <c r="K27" s="25"/>
    </row>
    <row r="28" spans="1:27" x14ac:dyDescent="0.25">
      <c r="D28" s="26" t="s">
        <v>83</v>
      </c>
      <c r="E28" s="25"/>
      <c r="H28" s="25"/>
      <c r="K28" s="23">
        <f>SUM(J26:J27)</f>
        <v>0</v>
      </c>
    </row>
    <row r="29" spans="1:27" x14ac:dyDescent="0.25">
      <c r="B29" s="15" t="s">
        <v>84</v>
      </c>
      <c r="E29" s="25"/>
      <c r="H29" s="25"/>
      <c r="K29" s="25"/>
    </row>
    <row r="30" spans="1:27" x14ac:dyDescent="0.25">
      <c r="B30" t="s">
        <v>94</v>
      </c>
      <c r="C30" t="s">
        <v>19</v>
      </c>
      <c r="D30" t="s">
        <v>95</v>
      </c>
      <c r="E30" s="22">
        <v>1</v>
      </c>
      <c r="G30" t="s">
        <v>79</v>
      </c>
      <c r="H30" s="23"/>
      <c r="I30" t="s">
        <v>80</v>
      </c>
      <c r="J30" s="24">
        <f>ROUND(E30* H30,5)</f>
        <v>0</v>
      </c>
      <c r="K30" s="25"/>
    </row>
    <row r="31" spans="1:27" x14ac:dyDescent="0.25">
      <c r="D31" s="26" t="s">
        <v>87</v>
      </c>
      <c r="E31" s="25"/>
      <c r="H31" s="25"/>
      <c r="K31" s="23">
        <f>SUM(J30:J30)</f>
        <v>0</v>
      </c>
    </row>
    <row r="32" spans="1:27" x14ac:dyDescent="0.25">
      <c r="E32" s="25"/>
      <c r="H32" s="25"/>
      <c r="K32" s="25"/>
    </row>
    <row r="33" spans="1:27" x14ac:dyDescent="0.25">
      <c r="D33" s="26" t="s">
        <v>88</v>
      </c>
      <c r="E33" s="25"/>
      <c r="H33" s="25">
        <v>1.5</v>
      </c>
      <c r="I33" t="s">
        <v>89</v>
      </c>
      <c r="J33">
        <f>ROUND(H33/100*K28,5)</f>
        <v>0</v>
      </c>
      <c r="K33" s="25"/>
    </row>
    <row r="34" spans="1:27" x14ac:dyDescent="0.25">
      <c r="D34" s="26" t="s">
        <v>90</v>
      </c>
      <c r="E34" s="25"/>
      <c r="H34" s="25"/>
      <c r="K34" s="27">
        <f>SUM(J25:J33)</f>
        <v>0</v>
      </c>
    </row>
    <row r="35" spans="1:27" x14ac:dyDescent="0.25">
      <c r="D35" s="26" t="s">
        <v>91</v>
      </c>
      <c r="E35" s="25"/>
      <c r="H35" s="25"/>
      <c r="K35" s="27">
        <f>SUM(K34:K34)</f>
        <v>0</v>
      </c>
    </row>
    <row r="37" spans="1:27" ht="45" customHeight="1" x14ac:dyDescent="0.25">
      <c r="A37" s="19"/>
      <c r="B37" s="19" t="s">
        <v>96</v>
      </c>
      <c r="C37" s="1" t="s">
        <v>19</v>
      </c>
      <c r="D37" s="35" t="s">
        <v>97</v>
      </c>
      <c r="E37" s="36"/>
      <c r="F37" s="36"/>
      <c r="G37" s="1"/>
      <c r="H37" s="20" t="s">
        <v>72</v>
      </c>
      <c r="I37" s="37">
        <v>1</v>
      </c>
      <c r="J37" s="38"/>
      <c r="K37" s="21">
        <f>ROUND(K48,2)</f>
        <v>0</v>
      </c>
      <c r="L37" s="2" t="s">
        <v>98</v>
      </c>
      <c r="M37" s="1"/>
      <c r="N37" s="1"/>
      <c r="O37" s="1"/>
      <c r="P37" s="1"/>
      <c r="Q37" s="1"/>
      <c r="R37" s="1"/>
      <c r="S37" s="1"/>
      <c r="T37" s="1"/>
      <c r="U37" s="1"/>
      <c r="V37" s="1"/>
      <c r="W37" s="1"/>
      <c r="X37" s="1"/>
      <c r="Y37" s="1"/>
      <c r="Z37" s="1"/>
      <c r="AA37" s="1"/>
    </row>
    <row r="38" spans="1:27" x14ac:dyDescent="0.25">
      <c r="B38" s="15" t="s">
        <v>74</v>
      </c>
    </row>
    <row r="39" spans="1:27" x14ac:dyDescent="0.25">
      <c r="B39" t="s">
        <v>81</v>
      </c>
      <c r="C39" t="s">
        <v>76</v>
      </c>
      <c r="D39" t="s">
        <v>82</v>
      </c>
      <c r="E39" s="22">
        <v>0.15</v>
      </c>
      <c r="F39" t="s">
        <v>78</v>
      </c>
      <c r="G39" t="s">
        <v>79</v>
      </c>
      <c r="H39" s="23"/>
      <c r="I39" t="s">
        <v>80</v>
      </c>
      <c r="J39" s="24">
        <f>ROUND(E39/I37* H39,5)</f>
        <v>0</v>
      </c>
      <c r="K39" s="25"/>
    </row>
    <row r="40" spans="1:27" x14ac:dyDescent="0.25">
      <c r="B40" t="s">
        <v>75</v>
      </c>
      <c r="C40" t="s">
        <v>76</v>
      </c>
      <c r="D40" t="s">
        <v>77</v>
      </c>
      <c r="E40" s="22">
        <v>0.15</v>
      </c>
      <c r="F40" t="s">
        <v>78</v>
      </c>
      <c r="G40" t="s">
        <v>79</v>
      </c>
      <c r="H40" s="23"/>
      <c r="I40" t="s">
        <v>80</v>
      </c>
      <c r="J40" s="24">
        <f>ROUND(E40/I37* H40,5)</f>
        <v>0</v>
      </c>
      <c r="K40" s="25"/>
    </row>
    <row r="41" spans="1:27" x14ac:dyDescent="0.25">
      <c r="D41" s="26" t="s">
        <v>83</v>
      </c>
      <c r="E41" s="25"/>
      <c r="H41" s="25"/>
      <c r="K41" s="23">
        <f>SUM(J39:J40)</f>
        <v>0</v>
      </c>
    </row>
    <row r="42" spans="1:27" x14ac:dyDescent="0.25">
      <c r="B42" s="15" t="s">
        <v>84</v>
      </c>
      <c r="E42" s="25"/>
      <c r="H42" s="25"/>
      <c r="K42" s="25"/>
    </row>
    <row r="43" spans="1:27" x14ac:dyDescent="0.25">
      <c r="B43" t="s">
        <v>99</v>
      </c>
      <c r="C43" t="s">
        <v>19</v>
      </c>
      <c r="D43" t="s">
        <v>100</v>
      </c>
      <c r="E43" s="22">
        <v>1</v>
      </c>
      <c r="G43" t="s">
        <v>79</v>
      </c>
      <c r="H43" s="23"/>
      <c r="I43" t="s">
        <v>80</v>
      </c>
      <c r="J43" s="24">
        <f>ROUND(E43* H43,5)</f>
        <v>0</v>
      </c>
      <c r="K43" s="25"/>
    </row>
    <row r="44" spans="1:27" x14ac:dyDescent="0.25">
      <c r="D44" s="26" t="s">
        <v>87</v>
      </c>
      <c r="E44" s="25"/>
      <c r="H44" s="25"/>
      <c r="K44" s="23">
        <f>SUM(J43:J43)</f>
        <v>0</v>
      </c>
    </row>
    <row r="45" spans="1:27" x14ac:dyDescent="0.25">
      <c r="E45" s="25"/>
      <c r="H45" s="25"/>
      <c r="K45" s="25"/>
    </row>
    <row r="46" spans="1:27" x14ac:dyDescent="0.25">
      <c r="D46" s="26" t="s">
        <v>88</v>
      </c>
      <c r="E46" s="25"/>
      <c r="H46" s="25">
        <v>1.5</v>
      </c>
      <c r="I46" t="s">
        <v>89</v>
      </c>
      <c r="J46">
        <f>ROUND(H46/100*K41,5)</f>
        <v>0</v>
      </c>
      <c r="K46" s="25"/>
    </row>
    <row r="47" spans="1:27" x14ac:dyDescent="0.25">
      <c r="D47" s="26" t="s">
        <v>90</v>
      </c>
      <c r="E47" s="25"/>
      <c r="H47" s="25"/>
      <c r="K47" s="27">
        <f>SUM(J38:J46)</f>
        <v>0</v>
      </c>
    </row>
    <row r="48" spans="1:27" x14ac:dyDescent="0.25">
      <c r="D48" s="26" t="s">
        <v>91</v>
      </c>
      <c r="E48" s="25"/>
      <c r="H48" s="25"/>
      <c r="K48" s="27">
        <f>SUM(K47:K47)</f>
        <v>0</v>
      </c>
    </row>
    <row r="50" spans="1:27" ht="45" customHeight="1" x14ac:dyDescent="0.25">
      <c r="A50" s="19"/>
      <c r="B50" s="19" t="s">
        <v>101</v>
      </c>
      <c r="C50" s="1" t="s">
        <v>19</v>
      </c>
      <c r="D50" s="35" t="s">
        <v>102</v>
      </c>
      <c r="E50" s="36"/>
      <c r="F50" s="36"/>
      <c r="G50" s="1"/>
      <c r="H50" s="20" t="s">
        <v>72</v>
      </c>
      <c r="I50" s="37">
        <v>0.112</v>
      </c>
      <c r="J50" s="38"/>
      <c r="K50" s="21">
        <f>ROUND(K61,2)</f>
        <v>0</v>
      </c>
      <c r="L50" s="2" t="s">
        <v>103</v>
      </c>
      <c r="M50" s="1"/>
      <c r="N50" s="1"/>
      <c r="O50" s="1"/>
      <c r="P50" s="1"/>
      <c r="Q50" s="1"/>
      <c r="R50" s="1"/>
      <c r="S50" s="1"/>
      <c r="T50" s="1"/>
      <c r="U50" s="1"/>
      <c r="V50" s="1"/>
      <c r="W50" s="1"/>
      <c r="X50" s="1"/>
      <c r="Y50" s="1"/>
      <c r="Z50" s="1"/>
      <c r="AA50" s="1"/>
    </row>
    <row r="51" spans="1:27" x14ac:dyDescent="0.25">
      <c r="B51" s="15" t="s">
        <v>74</v>
      </c>
    </row>
    <row r="52" spans="1:27" x14ac:dyDescent="0.25">
      <c r="B52" t="s">
        <v>75</v>
      </c>
      <c r="C52" t="s">
        <v>76</v>
      </c>
      <c r="D52" t="s">
        <v>77</v>
      </c>
      <c r="E52" s="22">
        <v>0.15</v>
      </c>
      <c r="F52" t="s">
        <v>78</v>
      </c>
      <c r="G52" t="s">
        <v>79</v>
      </c>
      <c r="H52" s="23"/>
      <c r="I52" t="s">
        <v>80</v>
      </c>
      <c r="J52" s="24">
        <f>ROUND(E52/I50* H52,5)</f>
        <v>0</v>
      </c>
      <c r="K52" s="25"/>
    </row>
    <row r="53" spans="1:27" x14ac:dyDescent="0.25">
      <c r="B53" t="s">
        <v>81</v>
      </c>
      <c r="C53" t="s">
        <v>76</v>
      </c>
      <c r="D53" t="s">
        <v>82</v>
      </c>
      <c r="E53" s="22">
        <v>0.15</v>
      </c>
      <c r="F53" t="s">
        <v>78</v>
      </c>
      <c r="G53" t="s">
        <v>79</v>
      </c>
      <c r="H53" s="23"/>
      <c r="I53" t="s">
        <v>80</v>
      </c>
      <c r="J53" s="24">
        <f>ROUND(E53/I50* H53,5)</f>
        <v>0</v>
      </c>
      <c r="K53" s="25"/>
    </row>
    <row r="54" spans="1:27" x14ac:dyDescent="0.25">
      <c r="D54" s="26" t="s">
        <v>83</v>
      </c>
      <c r="E54" s="25"/>
      <c r="H54" s="25"/>
      <c r="K54" s="23">
        <f>SUM(J52:J53)</f>
        <v>0</v>
      </c>
    </row>
    <row r="55" spans="1:27" x14ac:dyDescent="0.25">
      <c r="B55" s="15" t="s">
        <v>84</v>
      </c>
      <c r="E55" s="25"/>
      <c r="H55" s="25"/>
      <c r="K55" s="25"/>
    </row>
    <row r="56" spans="1:27" x14ac:dyDescent="0.25">
      <c r="B56" t="s">
        <v>94</v>
      </c>
      <c r="C56" t="s">
        <v>19</v>
      </c>
      <c r="D56" t="s">
        <v>95</v>
      </c>
      <c r="E56" s="22">
        <v>1</v>
      </c>
      <c r="G56" t="s">
        <v>79</v>
      </c>
      <c r="H56" s="23"/>
      <c r="I56" t="s">
        <v>80</v>
      </c>
      <c r="J56" s="24">
        <f>ROUND(E56* H56,5)</f>
        <v>0</v>
      </c>
      <c r="K56" s="25"/>
    </row>
    <row r="57" spans="1:27" x14ac:dyDescent="0.25">
      <c r="D57" s="26" t="s">
        <v>87</v>
      </c>
      <c r="E57" s="25"/>
      <c r="H57" s="25"/>
      <c r="K57" s="23">
        <f>SUM(J56:J56)</f>
        <v>0</v>
      </c>
    </row>
    <row r="58" spans="1:27" x14ac:dyDescent="0.25">
      <c r="E58" s="25"/>
      <c r="H58" s="25"/>
      <c r="K58" s="25"/>
    </row>
    <row r="59" spans="1:27" x14ac:dyDescent="0.25">
      <c r="D59" s="26" t="s">
        <v>88</v>
      </c>
      <c r="E59" s="25"/>
      <c r="H59" s="25">
        <v>1.5</v>
      </c>
      <c r="I59" t="s">
        <v>89</v>
      </c>
      <c r="J59">
        <f>ROUND(H59/100*K54,5)</f>
        <v>0</v>
      </c>
      <c r="K59" s="25"/>
    </row>
    <row r="60" spans="1:27" x14ac:dyDescent="0.25">
      <c r="D60" s="26" t="s">
        <v>90</v>
      </c>
      <c r="E60" s="25"/>
      <c r="H60" s="25"/>
      <c r="K60" s="27">
        <f>SUM(J51:J59)</f>
        <v>0</v>
      </c>
    </row>
    <row r="61" spans="1:27" x14ac:dyDescent="0.25">
      <c r="D61" s="26" t="s">
        <v>91</v>
      </c>
      <c r="E61" s="25"/>
      <c r="H61" s="25"/>
      <c r="K61" s="27">
        <f>SUM(K60:K60)</f>
        <v>0</v>
      </c>
    </row>
    <row r="63" spans="1:27" ht="45" customHeight="1" x14ac:dyDescent="0.25">
      <c r="A63" s="19"/>
      <c r="B63" s="19" t="s">
        <v>104</v>
      </c>
      <c r="C63" s="1" t="s">
        <v>19</v>
      </c>
      <c r="D63" s="35" t="s">
        <v>105</v>
      </c>
      <c r="E63" s="36"/>
      <c r="F63" s="36"/>
      <c r="G63" s="1"/>
      <c r="H63" s="20" t="s">
        <v>72</v>
      </c>
      <c r="I63" s="37">
        <v>1</v>
      </c>
      <c r="J63" s="38"/>
      <c r="K63" s="21">
        <f>ROUND(K74,2)</f>
        <v>0</v>
      </c>
      <c r="L63" s="2" t="s">
        <v>106</v>
      </c>
      <c r="M63" s="1"/>
      <c r="N63" s="1"/>
      <c r="O63" s="1"/>
      <c r="P63" s="1"/>
      <c r="Q63" s="1"/>
      <c r="R63" s="1"/>
      <c r="S63" s="1"/>
      <c r="T63" s="1"/>
      <c r="U63" s="1"/>
      <c r="V63" s="1"/>
      <c r="W63" s="1"/>
      <c r="X63" s="1"/>
      <c r="Y63" s="1"/>
      <c r="Z63" s="1"/>
      <c r="AA63" s="1"/>
    </row>
    <row r="64" spans="1:27" x14ac:dyDescent="0.25">
      <c r="B64" s="15" t="s">
        <v>74</v>
      </c>
    </row>
    <row r="65" spans="1:27" x14ac:dyDescent="0.25">
      <c r="B65" t="s">
        <v>107</v>
      </c>
      <c r="C65" t="s">
        <v>76</v>
      </c>
      <c r="D65" t="s">
        <v>108</v>
      </c>
      <c r="E65" s="22">
        <v>12</v>
      </c>
      <c r="F65" t="s">
        <v>78</v>
      </c>
      <c r="G65" t="s">
        <v>79</v>
      </c>
      <c r="H65" s="23"/>
      <c r="I65" t="s">
        <v>80</v>
      </c>
      <c r="J65" s="24">
        <f>ROUND(E65/I63* H65,5)</f>
        <v>0</v>
      </c>
      <c r="K65" s="25"/>
    </row>
    <row r="66" spans="1:27" x14ac:dyDescent="0.25">
      <c r="B66" t="s">
        <v>109</v>
      </c>
      <c r="C66" t="s">
        <v>76</v>
      </c>
      <c r="D66" t="s">
        <v>110</v>
      </c>
      <c r="E66" s="22">
        <v>12</v>
      </c>
      <c r="F66" t="s">
        <v>78</v>
      </c>
      <c r="G66" t="s">
        <v>79</v>
      </c>
      <c r="H66" s="23"/>
      <c r="I66" t="s">
        <v>80</v>
      </c>
      <c r="J66" s="24">
        <f>ROUND(E66/I63* H66,5)</f>
        <v>0</v>
      </c>
      <c r="K66" s="25"/>
    </row>
    <row r="67" spans="1:27" x14ac:dyDescent="0.25">
      <c r="D67" s="26" t="s">
        <v>83</v>
      </c>
      <c r="E67" s="25"/>
      <c r="H67" s="25"/>
      <c r="K67" s="23">
        <f>SUM(J65:J66)</f>
        <v>0</v>
      </c>
    </row>
    <row r="68" spans="1:27" x14ac:dyDescent="0.25">
      <c r="B68" s="15" t="s">
        <v>84</v>
      </c>
      <c r="E68" s="25"/>
      <c r="H68" s="25"/>
      <c r="K68" s="25"/>
    </row>
    <row r="69" spans="1:27" x14ac:dyDescent="0.25">
      <c r="B69" t="s">
        <v>111</v>
      </c>
      <c r="C69" t="s">
        <v>19</v>
      </c>
      <c r="D69" t="s">
        <v>112</v>
      </c>
      <c r="E69" s="22">
        <v>1</v>
      </c>
      <c r="G69" t="s">
        <v>79</v>
      </c>
      <c r="H69" s="23"/>
      <c r="I69" t="s">
        <v>80</v>
      </c>
      <c r="J69" s="24">
        <f>ROUND(E69* H69,5)</f>
        <v>0</v>
      </c>
      <c r="K69" s="25"/>
    </row>
    <row r="70" spans="1:27" x14ac:dyDescent="0.25">
      <c r="D70" s="26" t="s">
        <v>87</v>
      </c>
      <c r="E70" s="25"/>
      <c r="H70" s="25"/>
      <c r="K70" s="23">
        <f>SUM(J69:J69)</f>
        <v>0</v>
      </c>
    </row>
    <row r="71" spans="1:27" x14ac:dyDescent="0.25">
      <c r="E71" s="25"/>
      <c r="H71" s="25"/>
      <c r="K71" s="25"/>
    </row>
    <row r="72" spans="1:27" x14ac:dyDescent="0.25">
      <c r="D72" s="26" t="s">
        <v>88</v>
      </c>
      <c r="E72" s="25"/>
      <c r="H72" s="25">
        <v>3.5</v>
      </c>
      <c r="I72" t="s">
        <v>89</v>
      </c>
      <c r="J72">
        <f>ROUND(H72/100*K67,5)</f>
        <v>0</v>
      </c>
      <c r="K72" s="25"/>
    </row>
    <row r="73" spans="1:27" x14ac:dyDescent="0.25">
      <c r="D73" s="26" t="s">
        <v>90</v>
      </c>
      <c r="E73" s="25"/>
      <c r="H73" s="25"/>
      <c r="K73" s="27">
        <f>SUM(J64:J72)</f>
        <v>0</v>
      </c>
    </row>
    <row r="74" spans="1:27" x14ac:dyDescent="0.25">
      <c r="D74" s="26" t="s">
        <v>91</v>
      </c>
      <c r="E74" s="25"/>
      <c r="H74" s="25"/>
      <c r="K74" s="27">
        <f>SUM(K73:K73)</f>
        <v>0</v>
      </c>
    </row>
    <row r="76" spans="1:27" ht="45" customHeight="1" x14ac:dyDescent="0.25">
      <c r="A76" s="19"/>
      <c r="B76" s="19" t="s">
        <v>113</v>
      </c>
      <c r="C76" s="1" t="s">
        <v>19</v>
      </c>
      <c r="D76" s="35" t="s">
        <v>114</v>
      </c>
      <c r="E76" s="36"/>
      <c r="F76" s="36"/>
      <c r="G76" s="1"/>
      <c r="H76" s="20" t="s">
        <v>72</v>
      </c>
      <c r="I76" s="37">
        <v>1</v>
      </c>
      <c r="J76" s="38"/>
      <c r="K76" s="21">
        <f>ROUND(K87,2)</f>
        <v>0</v>
      </c>
      <c r="L76" s="2" t="s">
        <v>115</v>
      </c>
      <c r="M76" s="1"/>
      <c r="N76" s="1"/>
      <c r="O76" s="1"/>
      <c r="P76" s="1"/>
      <c r="Q76" s="1"/>
      <c r="R76" s="1"/>
      <c r="S76" s="1"/>
      <c r="T76" s="1"/>
      <c r="U76" s="1"/>
      <c r="V76" s="1"/>
      <c r="W76" s="1"/>
      <c r="X76" s="1"/>
      <c r="Y76" s="1"/>
      <c r="Z76" s="1"/>
      <c r="AA76" s="1"/>
    </row>
    <row r="77" spans="1:27" x14ac:dyDescent="0.25">
      <c r="B77" s="15" t="s">
        <v>74</v>
      </c>
    </row>
    <row r="78" spans="1:27" x14ac:dyDescent="0.25">
      <c r="B78" t="s">
        <v>107</v>
      </c>
      <c r="C78" t="s">
        <v>76</v>
      </c>
      <c r="D78" t="s">
        <v>108</v>
      </c>
      <c r="E78" s="22">
        <v>12</v>
      </c>
      <c r="F78" t="s">
        <v>78</v>
      </c>
      <c r="G78" t="s">
        <v>79</v>
      </c>
      <c r="H78" s="23"/>
      <c r="I78" t="s">
        <v>80</v>
      </c>
      <c r="J78" s="24">
        <f>ROUND(E78/I76* H78,5)</f>
        <v>0</v>
      </c>
      <c r="K78" s="25"/>
    </row>
    <row r="79" spans="1:27" x14ac:dyDescent="0.25">
      <c r="B79" t="s">
        <v>109</v>
      </c>
      <c r="C79" t="s">
        <v>76</v>
      </c>
      <c r="D79" t="s">
        <v>110</v>
      </c>
      <c r="E79" s="22">
        <v>12</v>
      </c>
      <c r="F79" t="s">
        <v>78</v>
      </c>
      <c r="G79" t="s">
        <v>79</v>
      </c>
      <c r="H79" s="23"/>
      <c r="I79" t="s">
        <v>80</v>
      </c>
      <c r="J79" s="24">
        <f>ROUND(E79/I76* H79,5)</f>
        <v>0</v>
      </c>
      <c r="K79" s="25"/>
    </row>
    <row r="80" spans="1:27" x14ac:dyDescent="0.25">
      <c r="D80" s="26" t="s">
        <v>83</v>
      </c>
      <c r="E80" s="25"/>
      <c r="H80" s="25"/>
      <c r="K80" s="23">
        <f>SUM(J78:J79)</f>
        <v>0</v>
      </c>
    </row>
    <row r="81" spans="1:27" x14ac:dyDescent="0.25">
      <c r="B81" s="15" t="s">
        <v>84</v>
      </c>
      <c r="E81" s="25"/>
      <c r="H81" s="25"/>
      <c r="K81" s="25"/>
    </row>
    <row r="82" spans="1:27" x14ac:dyDescent="0.25">
      <c r="B82" t="s">
        <v>116</v>
      </c>
      <c r="C82" t="s">
        <v>19</v>
      </c>
      <c r="D82" t="s">
        <v>117</v>
      </c>
      <c r="E82" s="22">
        <v>1</v>
      </c>
      <c r="G82" t="s">
        <v>79</v>
      </c>
      <c r="H82" s="23"/>
      <c r="I82" t="s">
        <v>80</v>
      </c>
      <c r="J82" s="24">
        <f>ROUND(E82* H82,5)</f>
        <v>0</v>
      </c>
      <c r="K82" s="25"/>
    </row>
    <row r="83" spans="1:27" x14ac:dyDescent="0.25">
      <c r="D83" s="26" t="s">
        <v>87</v>
      </c>
      <c r="E83" s="25"/>
      <c r="H83" s="25"/>
      <c r="K83" s="23">
        <f>SUM(J82:J82)</f>
        <v>0</v>
      </c>
    </row>
    <row r="84" spans="1:27" x14ac:dyDescent="0.25">
      <c r="E84" s="25"/>
      <c r="H84" s="25"/>
      <c r="K84" s="25"/>
    </row>
    <row r="85" spans="1:27" x14ac:dyDescent="0.25">
      <c r="D85" s="26" t="s">
        <v>88</v>
      </c>
      <c r="E85" s="25"/>
      <c r="H85" s="25">
        <v>3.5</v>
      </c>
      <c r="I85" t="s">
        <v>89</v>
      </c>
      <c r="J85">
        <f>ROUND(H85/100*K80,5)</f>
        <v>0</v>
      </c>
      <c r="K85" s="25"/>
    </row>
    <row r="86" spans="1:27" x14ac:dyDescent="0.25">
      <c r="D86" s="26" t="s">
        <v>90</v>
      </c>
      <c r="E86" s="25"/>
      <c r="H86" s="25"/>
      <c r="K86" s="27">
        <f>SUM(J77:J85)</f>
        <v>0</v>
      </c>
    </row>
    <row r="87" spans="1:27" x14ac:dyDescent="0.25">
      <c r="D87" s="26" t="s">
        <v>91</v>
      </c>
      <c r="E87" s="25"/>
      <c r="H87" s="25"/>
      <c r="K87" s="27">
        <f>SUM(K86:K86)</f>
        <v>0</v>
      </c>
    </row>
    <row r="89" spans="1:27" ht="45" customHeight="1" x14ac:dyDescent="0.25">
      <c r="A89" s="19" t="s">
        <v>118</v>
      </c>
      <c r="B89" s="19" t="s">
        <v>53</v>
      </c>
      <c r="C89" s="1" t="s">
        <v>19</v>
      </c>
      <c r="D89" s="35" t="s">
        <v>54</v>
      </c>
      <c r="E89" s="36"/>
      <c r="F89" s="36"/>
      <c r="G89" s="1"/>
      <c r="H89" s="20" t="s">
        <v>72</v>
      </c>
      <c r="I89" s="37">
        <v>1</v>
      </c>
      <c r="J89" s="38"/>
      <c r="K89" s="21"/>
      <c r="L89" s="2" t="s">
        <v>119</v>
      </c>
      <c r="M89" s="1"/>
      <c r="N89" s="1"/>
      <c r="O89" s="1"/>
      <c r="P89" s="1"/>
      <c r="Q89" s="1"/>
      <c r="R89" s="1"/>
      <c r="S89" s="1"/>
      <c r="T89" s="1"/>
      <c r="U89" s="1"/>
      <c r="V89" s="1"/>
      <c r="W89" s="1"/>
      <c r="X89" s="1"/>
      <c r="Y89" s="1"/>
      <c r="Z89" s="1"/>
      <c r="AA89" s="1"/>
    </row>
    <row r="90" spans="1:27" ht="45" customHeight="1" x14ac:dyDescent="0.25">
      <c r="A90" s="19" t="s">
        <v>120</v>
      </c>
      <c r="B90" s="19" t="s">
        <v>32</v>
      </c>
      <c r="C90" s="1" t="s">
        <v>33</v>
      </c>
      <c r="D90" s="35" t="s">
        <v>34</v>
      </c>
      <c r="E90" s="36"/>
      <c r="F90" s="36"/>
      <c r="G90" s="1"/>
      <c r="H90" s="20" t="s">
        <v>72</v>
      </c>
      <c r="I90" s="37">
        <v>1</v>
      </c>
      <c r="J90" s="38"/>
      <c r="K90" s="21">
        <f>ROUND(K95,2)</f>
        <v>0</v>
      </c>
      <c r="L90" s="2" t="s">
        <v>121</v>
      </c>
      <c r="M90" s="1"/>
      <c r="N90" s="1"/>
      <c r="O90" s="1"/>
      <c r="P90" s="1"/>
      <c r="Q90" s="1"/>
      <c r="R90" s="1"/>
      <c r="S90" s="1"/>
      <c r="T90" s="1"/>
      <c r="U90" s="1"/>
      <c r="V90" s="1"/>
      <c r="W90" s="1"/>
      <c r="X90" s="1"/>
      <c r="Y90" s="1"/>
      <c r="Z90" s="1"/>
      <c r="AA90" s="1"/>
    </row>
    <row r="91" spans="1:27" x14ac:dyDescent="0.25">
      <c r="B91" s="15" t="s">
        <v>122</v>
      </c>
    </row>
    <row r="92" spans="1:27" x14ac:dyDescent="0.25">
      <c r="B92" t="s">
        <v>123</v>
      </c>
      <c r="C92" t="s">
        <v>76</v>
      </c>
      <c r="D92" t="s">
        <v>124</v>
      </c>
      <c r="E92" s="22">
        <v>8</v>
      </c>
      <c r="F92" t="s">
        <v>78</v>
      </c>
      <c r="G92" t="s">
        <v>79</v>
      </c>
      <c r="H92" s="23"/>
      <c r="I92" t="s">
        <v>80</v>
      </c>
      <c r="J92" s="24">
        <f>ROUND(E92/I90* H92,5)</f>
        <v>0</v>
      </c>
      <c r="K92" s="25"/>
    </row>
    <row r="93" spans="1:27" x14ac:dyDescent="0.25">
      <c r="D93" s="26" t="s">
        <v>125</v>
      </c>
      <c r="E93" s="25"/>
      <c r="H93" s="25"/>
      <c r="K93" s="23">
        <f>SUM(J92:J92)</f>
        <v>0</v>
      </c>
    </row>
    <row r="94" spans="1:27" x14ac:dyDescent="0.25">
      <c r="D94" s="26" t="s">
        <v>90</v>
      </c>
      <c r="E94" s="25"/>
      <c r="H94" s="25"/>
      <c r="K94" s="27">
        <f>SUM(J91:J93)</f>
        <v>0</v>
      </c>
    </row>
    <row r="95" spans="1:27" x14ac:dyDescent="0.25">
      <c r="D95" s="26" t="s">
        <v>91</v>
      </c>
      <c r="E95" s="25"/>
      <c r="H95" s="25"/>
      <c r="K95" s="27">
        <f>SUM(K94:K94)</f>
        <v>0</v>
      </c>
    </row>
    <row r="97" spans="1:27" ht="45" customHeight="1" x14ac:dyDescent="0.25">
      <c r="A97" s="19" t="s">
        <v>126</v>
      </c>
      <c r="B97" s="19" t="s">
        <v>25</v>
      </c>
      <c r="C97" s="1" t="s">
        <v>26</v>
      </c>
      <c r="D97" s="35" t="s">
        <v>27</v>
      </c>
      <c r="E97" s="36"/>
      <c r="F97" s="36"/>
      <c r="G97" s="1"/>
      <c r="H97" s="20" t="s">
        <v>72</v>
      </c>
      <c r="I97" s="37">
        <v>1</v>
      </c>
      <c r="J97" s="38"/>
      <c r="K97" s="21">
        <f>ROUND(K108,2)</f>
        <v>0</v>
      </c>
      <c r="L97" s="2" t="s">
        <v>127</v>
      </c>
      <c r="M97" s="1"/>
      <c r="N97" s="1"/>
      <c r="O97" s="1"/>
      <c r="P97" s="1"/>
      <c r="Q97" s="1"/>
      <c r="R97" s="1"/>
      <c r="S97" s="1"/>
      <c r="T97" s="1"/>
      <c r="U97" s="1"/>
      <c r="V97" s="1"/>
      <c r="W97" s="1"/>
      <c r="X97" s="1"/>
      <c r="Y97" s="1"/>
      <c r="Z97" s="1"/>
      <c r="AA97" s="1"/>
    </row>
    <row r="98" spans="1:27" x14ac:dyDescent="0.25">
      <c r="B98" s="15" t="s">
        <v>74</v>
      </c>
    </row>
    <row r="99" spans="1:27" x14ac:dyDescent="0.25">
      <c r="B99" t="s">
        <v>75</v>
      </c>
      <c r="C99" t="s">
        <v>76</v>
      </c>
      <c r="D99" t="s">
        <v>77</v>
      </c>
      <c r="E99" s="22">
        <v>1.2E-2</v>
      </c>
      <c r="F99" t="s">
        <v>78</v>
      </c>
      <c r="G99" t="s">
        <v>79</v>
      </c>
      <c r="H99" s="23"/>
      <c r="I99" t="s">
        <v>80</v>
      </c>
      <c r="J99" s="24">
        <f>ROUND(E99/I97* H99,5)</f>
        <v>0</v>
      </c>
      <c r="K99" s="25"/>
    </row>
    <row r="100" spans="1:27" x14ac:dyDescent="0.25">
      <c r="B100" t="s">
        <v>81</v>
      </c>
      <c r="C100" t="s">
        <v>76</v>
      </c>
      <c r="D100" t="s">
        <v>82</v>
      </c>
      <c r="E100" s="22">
        <v>1.2E-2</v>
      </c>
      <c r="F100" t="s">
        <v>78</v>
      </c>
      <c r="G100" t="s">
        <v>79</v>
      </c>
      <c r="H100" s="23"/>
      <c r="I100" t="s">
        <v>80</v>
      </c>
      <c r="J100" s="24">
        <f>ROUND(E100/I97* H100,5)</f>
        <v>0</v>
      </c>
      <c r="K100" s="25"/>
    </row>
    <row r="101" spans="1:27" x14ac:dyDescent="0.25">
      <c r="D101" s="26" t="s">
        <v>83</v>
      </c>
      <c r="E101" s="25"/>
      <c r="H101" s="25"/>
      <c r="K101" s="23">
        <f>SUM(J99:J100)</f>
        <v>0</v>
      </c>
    </row>
    <row r="102" spans="1:27" x14ac:dyDescent="0.25">
      <c r="B102" s="15" t="s">
        <v>84</v>
      </c>
      <c r="E102" s="25"/>
      <c r="H102" s="25"/>
      <c r="K102" s="25"/>
    </row>
    <row r="103" spans="1:27" x14ac:dyDescent="0.25">
      <c r="B103" t="s">
        <v>128</v>
      </c>
      <c r="C103" t="s">
        <v>26</v>
      </c>
      <c r="D103" t="s">
        <v>129</v>
      </c>
      <c r="E103" s="22">
        <v>1.02</v>
      </c>
      <c r="G103" t="s">
        <v>79</v>
      </c>
      <c r="H103" s="23"/>
      <c r="I103" t="s">
        <v>80</v>
      </c>
      <c r="J103" s="24">
        <f>ROUND(E103* H103,5)</f>
        <v>0</v>
      </c>
      <c r="K103" s="25"/>
    </row>
    <row r="104" spans="1:27" x14ac:dyDescent="0.25">
      <c r="D104" s="26" t="s">
        <v>87</v>
      </c>
      <c r="E104" s="25"/>
      <c r="H104" s="25"/>
      <c r="K104" s="23">
        <f>SUM(J103:J103)</f>
        <v>0</v>
      </c>
    </row>
    <row r="105" spans="1:27" x14ac:dyDescent="0.25">
      <c r="E105" s="25"/>
      <c r="H105" s="25"/>
      <c r="K105" s="25"/>
    </row>
    <row r="106" spans="1:27" x14ac:dyDescent="0.25">
      <c r="D106" s="26" t="s">
        <v>88</v>
      </c>
      <c r="E106" s="25"/>
      <c r="H106" s="25">
        <v>1.5</v>
      </c>
      <c r="I106" t="s">
        <v>89</v>
      </c>
      <c r="J106">
        <f>ROUND(H106/100*K101,5)</f>
        <v>0</v>
      </c>
      <c r="K106" s="25"/>
    </row>
    <row r="107" spans="1:27" x14ac:dyDescent="0.25">
      <c r="D107" s="26" t="s">
        <v>90</v>
      </c>
      <c r="E107" s="25"/>
      <c r="H107" s="25"/>
      <c r="K107" s="27">
        <f>SUM(J98:J106)</f>
        <v>0</v>
      </c>
    </row>
    <row r="108" spans="1:27" x14ac:dyDescent="0.25">
      <c r="D108" s="26" t="s">
        <v>91</v>
      </c>
      <c r="E108" s="25"/>
      <c r="H108" s="25"/>
      <c r="K108" s="27">
        <f>SUM(K107:K107)</f>
        <v>0</v>
      </c>
    </row>
    <row r="110" spans="1:27" ht="45" customHeight="1" x14ac:dyDescent="0.25">
      <c r="A110" s="19" t="s">
        <v>130</v>
      </c>
      <c r="B110" s="19" t="s">
        <v>30</v>
      </c>
      <c r="C110" s="1" t="s">
        <v>19</v>
      </c>
      <c r="D110" s="35" t="s">
        <v>31</v>
      </c>
      <c r="E110" s="36"/>
      <c r="F110" s="36"/>
      <c r="G110" s="1"/>
      <c r="H110" s="20" t="s">
        <v>72</v>
      </c>
      <c r="I110" s="37">
        <v>1</v>
      </c>
      <c r="J110" s="38"/>
      <c r="K110" s="21">
        <f>ROUND(K122,2)</f>
        <v>0</v>
      </c>
      <c r="L110" s="2" t="s">
        <v>131</v>
      </c>
      <c r="M110" s="1"/>
      <c r="N110" s="1"/>
      <c r="O110" s="1"/>
      <c r="P110" s="1"/>
      <c r="Q110" s="1"/>
      <c r="R110" s="1"/>
      <c r="S110" s="1"/>
      <c r="T110" s="1"/>
      <c r="U110" s="1"/>
      <c r="V110" s="1"/>
      <c r="W110" s="1"/>
      <c r="X110" s="1"/>
      <c r="Y110" s="1"/>
      <c r="Z110" s="1"/>
      <c r="AA110" s="1"/>
    </row>
    <row r="111" spans="1:27" x14ac:dyDescent="0.25">
      <c r="B111" s="15" t="s">
        <v>74</v>
      </c>
    </row>
    <row r="112" spans="1:27" x14ac:dyDescent="0.25">
      <c r="B112" t="s">
        <v>75</v>
      </c>
      <c r="C112" t="s">
        <v>76</v>
      </c>
      <c r="D112" t="s">
        <v>77</v>
      </c>
      <c r="E112" s="22">
        <v>0.35</v>
      </c>
      <c r="F112" t="s">
        <v>78</v>
      </c>
      <c r="G112" t="s">
        <v>79</v>
      </c>
      <c r="H112" s="23"/>
      <c r="I112" t="s">
        <v>80</v>
      </c>
      <c r="J112" s="24">
        <f>ROUND(E112/I110* H112,5)</f>
        <v>0</v>
      </c>
      <c r="K112" s="25"/>
    </row>
    <row r="113" spans="1:27" x14ac:dyDescent="0.25">
      <c r="B113" t="s">
        <v>81</v>
      </c>
      <c r="C113" t="s">
        <v>76</v>
      </c>
      <c r="D113" t="s">
        <v>82</v>
      </c>
      <c r="E113" s="22">
        <v>0.2</v>
      </c>
      <c r="F113" t="s">
        <v>78</v>
      </c>
      <c r="G113" t="s">
        <v>79</v>
      </c>
      <c r="H113" s="23"/>
      <c r="I113" t="s">
        <v>80</v>
      </c>
      <c r="J113" s="24">
        <f>ROUND(E113/I110* H113,5)</f>
        <v>0</v>
      </c>
      <c r="K113" s="25"/>
    </row>
    <row r="114" spans="1:27" x14ac:dyDescent="0.25">
      <c r="D114" s="26" t="s">
        <v>83</v>
      </c>
      <c r="E114" s="25"/>
      <c r="H114" s="25"/>
      <c r="K114" s="23">
        <f>SUM(J112:J113)</f>
        <v>0</v>
      </c>
    </row>
    <row r="115" spans="1:27" x14ac:dyDescent="0.25">
      <c r="B115" s="15" t="s">
        <v>84</v>
      </c>
      <c r="E115" s="25"/>
      <c r="H115" s="25"/>
      <c r="K115" s="25"/>
    </row>
    <row r="116" spans="1:27" x14ac:dyDescent="0.25">
      <c r="B116" t="s">
        <v>132</v>
      </c>
      <c r="C116" t="s">
        <v>19</v>
      </c>
      <c r="D116" t="s">
        <v>133</v>
      </c>
      <c r="E116" s="22">
        <v>1</v>
      </c>
      <c r="G116" t="s">
        <v>79</v>
      </c>
      <c r="H116" s="23"/>
      <c r="I116" t="s">
        <v>80</v>
      </c>
      <c r="J116" s="24">
        <f>ROUND(E116* H116,5)</f>
        <v>0</v>
      </c>
      <c r="K116" s="25"/>
    </row>
    <row r="117" spans="1:27" x14ac:dyDescent="0.25">
      <c r="B117" t="s">
        <v>134</v>
      </c>
      <c r="C117" t="s">
        <v>19</v>
      </c>
      <c r="D117" t="s">
        <v>135</v>
      </c>
      <c r="E117" s="22">
        <v>1</v>
      </c>
      <c r="G117" t="s">
        <v>79</v>
      </c>
      <c r="H117" s="23"/>
      <c r="I117" t="s">
        <v>80</v>
      </c>
      <c r="J117" s="24">
        <f>ROUND(E117* H117,5)</f>
        <v>0</v>
      </c>
      <c r="K117" s="25"/>
    </row>
    <row r="118" spans="1:27" x14ac:dyDescent="0.25">
      <c r="D118" s="26" t="s">
        <v>87</v>
      </c>
      <c r="E118" s="25"/>
      <c r="H118" s="25"/>
      <c r="K118" s="23">
        <f>SUM(J116:J117)</f>
        <v>0</v>
      </c>
    </row>
    <row r="119" spans="1:27" x14ac:dyDescent="0.25">
      <c r="E119" s="25"/>
      <c r="H119" s="25"/>
      <c r="K119" s="25"/>
    </row>
    <row r="120" spans="1:27" x14ac:dyDescent="0.25">
      <c r="D120" s="26" t="s">
        <v>88</v>
      </c>
      <c r="E120" s="25"/>
      <c r="H120" s="25">
        <v>1.5</v>
      </c>
      <c r="I120" t="s">
        <v>89</v>
      </c>
      <c r="J120">
        <f>ROUND(H120/100*K114,5)</f>
        <v>0</v>
      </c>
      <c r="K120" s="25"/>
    </row>
    <row r="121" spans="1:27" x14ac:dyDescent="0.25">
      <c r="D121" s="26" t="s">
        <v>90</v>
      </c>
      <c r="E121" s="25"/>
      <c r="H121" s="25"/>
      <c r="K121" s="27">
        <f>SUM(J111:J120)</f>
        <v>0</v>
      </c>
    </row>
    <row r="122" spans="1:27" x14ac:dyDescent="0.25">
      <c r="D122" s="26" t="s">
        <v>91</v>
      </c>
      <c r="E122" s="25"/>
      <c r="H122" s="25"/>
      <c r="K122" s="27">
        <f>SUM(K121:K121)</f>
        <v>0</v>
      </c>
    </row>
    <row r="124" spans="1:27" ht="45" customHeight="1" x14ac:dyDescent="0.25">
      <c r="A124" s="19" t="s">
        <v>136</v>
      </c>
      <c r="B124" s="19" t="s">
        <v>28</v>
      </c>
      <c r="C124" s="1" t="s">
        <v>19</v>
      </c>
      <c r="D124" s="35" t="s">
        <v>29</v>
      </c>
      <c r="E124" s="36"/>
      <c r="F124" s="36"/>
      <c r="G124" s="1"/>
      <c r="H124" s="20" t="s">
        <v>72</v>
      </c>
      <c r="I124" s="37">
        <v>1</v>
      </c>
      <c r="J124" s="38"/>
      <c r="K124" s="21">
        <f>ROUND(K136,2)</f>
        <v>0</v>
      </c>
      <c r="L124" s="2" t="s">
        <v>137</v>
      </c>
      <c r="M124" s="1"/>
      <c r="N124" s="1"/>
      <c r="O124" s="1"/>
      <c r="P124" s="1"/>
      <c r="Q124" s="1"/>
      <c r="R124" s="1"/>
      <c r="S124" s="1"/>
      <c r="T124" s="1"/>
      <c r="U124" s="1"/>
      <c r="V124" s="1"/>
      <c r="W124" s="1"/>
      <c r="X124" s="1"/>
      <c r="Y124" s="1"/>
      <c r="Z124" s="1"/>
      <c r="AA124" s="1"/>
    </row>
    <row r="125" spans="1:27" x14ac:dyDescent="0.25">
      <c r="B125" s="15" t="s">
        <v>74</v>
      </c>
    </row>
    <row r="126" spans="1:27" x14ac:dyDescent="0.25">
      <c r="B126" t="s">
        <v>75</v>
      </c>
      <c r="C126" t="s">
        <v>76</v>
      </c>
      <c r="D126" t="s">
        <v>77</v>
      </c>
      <c r="E126" s="22">
        <v>0.15</v>
      </c>
      <c r="F126" t="s">
        <v>78</v>
      </c>
      <c r="G126" t="s">
        <v>79</v>
      </c>
      <c r="H126" s="23"/>
      <c r="I126" t="s">
        <v>80</v>
      </c>
      <c r="J126" s="24">
        <f>ROUND(E126/I124* H126,5)</f>
        <v>0</v>
      </c>
      <c r="K126" s="25"/>
    </row>
    <row r="127" spans="1:27" x14ac:dyDescent="0.25">
      <c r="B127" t="s">
        <v>81</v>
      </c>
      <c r="C127" t="s">
        <v>76</v>
      </c>
      <c r="D127" t="s">
        <v>82</v>
      </c>
      <c r="E127" s="22">
        <v>0.2</v>
      </c>
      <c r="F127" t="s">
        <v>78</v>
      </c>
      <c r="G127" t="s">
        <v>79</v>
      </c>
      <c r="H127" s="23"/>
      <c r="I127" t="s">
        <v>80</v>
      </c>
      <c r="J127" s="24">
        <f>ROUND(E127/I124* H127,5)</f>
        <v>0</v>
      </c>
      <c r="K127" s="25"/>
    </row>
    <row r="128" spans="1:27" x14ac:dyDescent="0.25">
      <c r="D128" s="26" t="s">
        <v>83</v>
      </c>
      <c r="E128" s="25"/>
      <c r="H128" s="25"/>
      <c r="K128" s="23">
        <f>SUM(J126:J127)</f>
        <v>0</v>
      </c>
    </row>
    <row r="129" spans="1:27" x14ac:dyDescent="0.25">
      <c r="B129" s="15" t="s">
        <v>84</v>
      </c>
      <c r="E129" s="25"/>
      <c r="H129" s="25"/>
      <c r="K129" s="25"/>
    </row>
    <row r="130" spans="1:27" x14ac:dyDescent="0.25">
      <c r="B130" t="s">
        <v>138</v>
      </c>
      <c r="C130" t="s">
        <v>19</v>
      </c>
      <c r="D130" t="s">
        <v>139</v>
      </c>
      <c r="E130" s="22">
        <v>1</v>
      </c>
      <c r="G130" t="s">
        <v>79</v>
      </c>
      <c r="H130" s="23"/>
      <c r="I130" t="s">
        <v>80</v>
      </c>
      <c r="J130" s="24">
        <f>ROUND(E130* H130,5)</f>
        <v>0</v>
      </c>
      <c r="K130" s="25"/>
    </row>
    <row r="131" spans="1:27" x14ac:dyDescent="0.25">
      <c r="B131" t="s">
        <v>140</v>
      </c>
      <c r="C131" t="s">
        <v>19</v>
      </c>
      <c r="D131" t="s">
        <v>141</v>
      </c>
      <c r="E131" s="22">
        <v>1</v>
      </c>
      <c r="G131" t="s">
        <v>79</v>
      </c>
      <c r="H131" s="23"/>
      <c r="I131" t="s">
        <v>80</v>
      </c>
      <c r="J131" s="24">
        <f>ROUND(E131* H131,5)</f>
        <v>0</v>
      </c>
      <c r="K131" s="25"/>
    </row>
    <row r="132" spans="1:27" x14ac:dyDescent="0.25">
      <c r="D132" s="26" t="s">
        <v>87</v>
      </c>
      <c r="E132" s="25"/>
      <c r="H132" s="25"/>
      <c r="K132" s="23">
        <f>SUM(J130:J131)</f>
        <v>0</v>
      </c>
    </row>
    <row r="133" spans="1:27" x14ac:dyDescent="0.25">
      <c r="E133" s="25"/>
      <c r="H133" s="25"/>
      <c r="K133" s="25"/>
    </row>
    <row r="134" spans="1:27" x14ac:dyDescent="0.25">
      <c r="D134" s="26" t="s">
        <v>88</v>
      </c>
      <c r="E134" s="25"/>
      <c r="H134" s="25">
        <v>1.5</v>
      </c>
      <c r="I134" t="s">
        <v>89</v>
      </c>
      <c r="J134">
        <f>ROUND(H134/100*K128,5)</f>
        <v>0</v>
      </c>
      <c r="K134" s="25"/>
    </row>
    <row r="135" spans="1:27" x14ac:dyDescent="0.25">
      <c r="D135" s="26" t="s">
        <v>90</v>
      </c>
      <c r="E135" s="25"/>
      <c r="H135" s="25"/>
      <c r="K135" s="27">
        <f>SUM(J125:J134)</f>
        <v>0</v>
      </c>
    </row>
    <row r="136" spans="1:27" x14ac:dyDescent="0.25">
      <c r="D136" s="26" t="s">
        <v>91</v>
      </c>
      <c r="E136" s="25"/>
      <c r="H136" s="25"/>
      <c r="K136" s="27">
        <f>SUM(K135:K135)</f>
        <v>0</v>
      </c>
    </row>
    <row r="138" spans="1:27" ht="45" customHeight="1" x14ac:dyDescent="0.25">
      <c r="A138" s="19" t="s">
        <v>142</v>
      </c>
      <c r="B138" s="19" t="s">
        <v>51</v>
      </c>
      <c r="C138" s="1" t="s">
        <v>19</v>
      </c>
      <c r="D138" s="35" t="s">
        <v>52</v>
      </c>
      <c r="E138" s="36"/>
      <c r="F138" s="36"/>
      <c r="G138" s="1"/>
      <c r="H138" s="20" t="s">
        <v>72</v>
      </c>
      <c r="I138" s="37">
        <v>1</v>
      </c>
      <c r="J138" s="38"/>
      <c r="K138" s="21">
        <f>ROUND(K149,2)</f>
        <v>0</v>
      </c>
      <c r="L138" s="2" t="s">
        <v>143</v>
      </c>
      <c r="M138" s="1"/>
      <c r="N138" s="1"/>
      <c r="O138" s="1"/>
      <c r="P138" s="1"/>
      <c r="Q138" s="1"/>
      <c r="R138" s="1"/>
      <c r="S138" s="1"/>
      <c r="T138" s="1"/>
      <c r="U138" s="1"/>
      <c r="V138" s="1"/>
      <c r="W138" s="1"/>
      <c r="X138" s="1"/>
      <c r="Y138" s="1"/>
      <c r="Z138" s="1"/>
      <c r="AA138" s="1"/>
    </row>
    <row r="139" spans="1:27" x14ac:dyDescent="0.25">
      <c r="B139" s="15" t="s">
        <v>74</v>
      </c>
    </row>
    <row r="140" spans="1:27" x14ac:dyDescent="0.25">
      <c r="B140" t="s">
        <v>75</v>
      </c>
      <c r="C140" t="s">
        <v>76</v>
      </c>
      <c r="D140" t="s">
        <v>77</v>
      </c>
      <c r="E140" s="22">
        <v>0.5</v>
      </c>
      <c r="F140" t="s">
        <v>78</v>
      </c>
      <c r="G140" t="s">
        <v>79</v>
      </c>
      <c r="H140" s="23"/>
      <c r="I140" t="s">
        <v>80</v>
      </c>
      <c r="J140" s="24">
        <f>ROUND(E140/I138* H140,5)</f>
        <v>0</v>
      </c>
      <c r="K140" s="25"/>
    </row>
    <row r="141" spans="1:27" x14ac:dyDescent="0.25">
      <c r="B141" t="s">
        <v>81</v>
      </c>
      <c r="C141" t="s">
        <v>76</v>
      </c>
      <c r="D141" t="s">
        <v>82</v>
      </c>
      <c r="E141" s="22">
        <v>0.5</v>
      </c>
      <c r="F141" t="s">
        <v>78</v>
      </c>
      <c r="G141" t="s">
        <v>79</v>
      </c>
      <c r="H141" s="23"/>
      <c r="I141" t="s">
        <v>80</v>
      </c>
      <c r="J141" s="24">
        <f>ROUND(E141/I138* H141,5)</f>
        <v>0</v>
      </c>
      <c r="K141" s="25"/>
    </row>
    <row r="142" spans="1:27" x14ac:dyDescent="0.25">
      <c r="D142" s="26" t="s">
        <v>83</v>
      </c>
      <c r="E142" s="25"/>
      <c r="H142" s="25"/>
      <c r="K142" s="23">
        <f>SUM(J140:J141)</f>
        <v>0</v>
      </c>
    </row>
    <row r="143" spans="1:27" x14ac:dyDescent="0.25">
      <c r="B143" s="15" t="s">
        <v>84</v>
      </c>
      <c r="E143" s="25"/>
      <c r="H143" s="25"/>
      <c r="K143" s="25"/>
    </row>
    <row r="144" spans="1:27" x14ac:dyDescent="0.25">
      <c r="B144" t="s">
        <v>144</v>
      </c>
      <c r="C144" t="s">
        <v>19</v>
      </c>
      <c r="D144" t="s">
        <v>145</v>
      </c>
      <c r="E144" s="22">
        <v>1</v>
      </c>
      <c r="G144" t="s">
        <v>79</v>
      </c>
      <c r="H144" s="23"/>
      <c r="I144" t="s">
        <v>80</v>
      </c>
      <c r="J144" s="24">
        <f>ROUND(E144* H144,5)</f>
        <v>0</v>
      </c>
      <c r="K144" s="25"/>
    </row>
    <row r="145" spans="1:27" x14ac:dyDescent="0.25">
      <c r="D145" s="26" t="s">
        <v>87</v>
      </c>
      <c r="E145" s="25"/>
      <c r="H145" s="25"/>
      <c r="K145" s="23">
        <f>SUM(J144:J144)</f>
        <v>0</v>
      </c>
    </row>
    <row r="146" spans="1:27" x14ac:dyDescent="0.25">
      <c r="E146" s="25"/>
      <c r="H146" s="25"/>
      <c r="K146" s="25"/>
    </row>
    <row r="147" spans="1:27" x14ac:dyDescent="0.25">
      <c r="D147" s="26" t="s">
        <v>88</v>
      </c>
      <c r="E147" s="25"/>
      <c r="H147" s="25">
        <v>1.5</v>
      </c>
      <c r="I147" t="s">
        <v>89</v>
      </c>
      <c r="J147">
        <f>ROUND(H147/100*K142,5)</f>
        <v>0</v>
      </c>
      <c r="K147" s="25"/>
    </row>
    <row r="148" spans="1:27" x14ac:dyDescent="0.25">
      <c r="D148" s="26" t="s">
        <v>90</v>
      </c>
      <c r="E148" s="25"/>
      <c r="H148" s="25"/>
      <c r="K148" s="27">
        <f>SUM(J139:J147)</f>
        <v>0</v>
      </c>
    </row>
    <row r="149" spans="1:27" x14ac:dyDescent="0.25">
      <c r="D149" s="26" t="s">
        <v>91</v>
      </c>
      <c r="E149" s="25"/>
      <c r="H149" s="25"/>
      <c r="K149" s="27">
        <f>SUM(K148:K148)</f>
        <v>0</v>
      </c>
    </row>
    <row r="151" spans="1:27" ht="45" customHeight="1" x14ac:dyDescent="0.25">
      <c r="A151" s="19" t="s">
        <v>146</v>
      </c>
      <c r="B151" s="19" t="s">
        <v>18</v>
      </c>
      <c r="C151" s="1" t="s">
        <v>19</v>
      </c>
      <c r="D151" s="35" t="s">
        <v>20</v>
      </c>
      <c r="E151" s="36"/>
      <c r="F151" s="36"/>
      <c r="G151" s="1"/>
      <c r="H151" s="20" t="s">
        <v>72</v>
      </c>
      <c r="I151" s="37">
        <v>0.112</v>
      </c>
      <c r="J151" s="38"/>
      <c r="K151" s="21">
        <f>ROUND(K162,2)</f>
        <v>0</v>
      </c>
      <c r="L151" s="2" t="s">
        <v>103</v>
      </c>
      <c r="M151" s="1"/>
      <c r="N151" s="1"/>
      <c r="O151" s="1"/>
      <c r="P151" s="1"/>
      <c r="Q151" s="1"/>
      <c r="R151" s="1"/>
      <c r="S151" s="1"/>
      <c r="T151" s="1"/>
      <c r="U151" s="1"/>
      <c r="V151" s="1"/>
      <c r="W151" s="1"/>
      <c r="X151" s="1"/>
      <c r="Y151" s="1"/>
      <c r="Z151" s="1"/>
      <c r="AA151" s="1"/>
    </row>
    <row r="152" spans="1:27" x14ac:dyDescent="0.25">
      <c r="B152" s="15" t="s">
        <v>74</v>
      </c>
    </row>
    <row r="153" spans="1:27" x14ac:dyDescent="0.25">
      <c r="B153" t="s">
        <v>81</v>
      </c>
      <c r="C153" t="s">
        <v>76</v>
      </c>
      <c r="D153" t="s">
        <v>82</v>
      </c>
      <c r="E153" s="22">
        <v>0.15</v>
      </c>
      <c r="F153" t="s">
        <v>78</v>
      </c>
      <c r="G153" t="s">
        <v>79</v>
      </c>
      <c r="H153" s="23"/>
      <c r="I153" t="s">
        <v>80</v>
      </c>
      <c r="J153" s="24">
        <f>ROUND(E153/I151* H153,5)</f>
        <v>0</v>
      </c>
      <c r="K153" s="25"/>
    </row>
    <row r="154" spans="1:27" x14ac:dyDescent="0.25">
      <c r="B154" t="s">
        <v>75</v>
      </c>
      <c r="C154" t="s">
        <v>76</v>
      </c>
      <c r="D154" t="s">
        <v>77</v>
      </c>
      <c r="E154" s="22">
        <v>0.15</v>
      </c>
      <c r="F154" t="s">
        <v>78</v>
      </c>
      <c r="G154" t="s">
        <v>79</v>
      </c>
      <c r="H154" s="23"/>
      <c r="I154" t="s">
        <v>80</v>
      </c>
      <c r="J154" s="24">
        <f>ROUND(E154/I151* H154,5)</f>
        <v>0</v>
      </c>
      <c r="K154" s="25"/>
    </row>
    <row r="155" spans="1:27" x14ac:dyDescent="0.25">
      <c r="D155" s="26" t="s">
        <v>83</v>
      </c>
      <c r="E155" s="25"/>
      <c r="H155" s="25"/>
      <c r="K155" s="23">
        <f>SUM(J153:J154)</f>
        <v>0</v>
      </c>
    </row>
    <row r="156" spans="1:27" x14ac:dyDescent="0.25">
      <c r="B156" s="15" t="s">
        <v>84</v>
      </c>
      <c r="E156" s="25"/>
      <c r="H156" s="25"/>
      <c r="K156" s="25"/>
    </row>
    <row r="157" spans="1:27" x14ac:dyDescent="0.25">
      <c r="B157" t="s">
        <v>94</v>
      </c>
      <c r="C157" t="s">
        <v>19</v>
      </c>
      <c r="D157" t="s">
        <v>95</v>
      </c>
      <c r="E157" s="22">
        <v>1</v>
      </c>
      <c r="G157" t="s">
        <v>79</v>
      </c>
      <c r="H157" s="23"/>
      <c r="I157" t="s">
        <v>80</v>
      </c>
      <c r="J157" s="24">
        <f>ROUND(E157* H157,5)</f>
        <v>0</v>
      </c>
      <c r="K157" s="25"/>
    </row>
    <row r="158" spans="1:27" x14ac:dyDescent="0.25">
      <c r="D158" s="26" t="s">
        <v>87</v>
      </c>
      <c r="E158" s="25"/>
      <c r="H158" s="25"/>
      <c r="K158" s="23">
        <f>SUM(J157:J157)</f>
        <v>0</v>
      </c>
    </row>
    <row r="159" spans="1:27" x14ac:dyDescent="0.25">
      <c r="E159" s="25"/>
      <c r="H159" s="25"/>
      <c r="K159" s="25"/>
    </row>
    <row r="160" spans="1:27" x14ac:dyDescent="0.25">
      <c r="D160" s="26" t="s">
        <v>88</v>
      </c>
      <c r="E160" s="25"/>
      <c r="H160" s="25">
        <v>1.5</v>
      </c>
      <c r="I160" t="s">
        <v>89</v>
      </c>
      <c r="J160">
        <f>ROUND(H160/100*K155,5)</f>
        <v>0</v>
      </c>
      <c r="K160" s="25"/>
    </row>
    <row r="161" spans="1:27" x14ac:dyDescent="0.25">
      <c r="D161" s="26" t="s">
        <v>90</v>
      </c>
      <c r="E161" s="25"/>
      <c r="H161" s="25"/>
      <c r="K161" s="27">
        <f>SUM(J152:J160)</f>
        <v>0</v>
      </c>
    </row>
    <row r="162" spans="1:27" x14ac:dyDescent="0.25">
      <c r="D162" s="26" t="s">
        <v>91</v>
      </c>
      <c r="E162" s="25"/>
      <c r="H162" s="25"/>
      <c r="K162" s="27">
        <f>SUM(K161:K161)</f>
        <v>0</v>
      </c>
    </row>
    <row r="164" spans="1:27" ht="45" customHeight="1" x14ac:dyDescent="0.25">
      <c r="A164" s="19" t="s">
        <v>147</v>
      </c>
      <c r="B164" s="19" t="s">
        <v>21</v>
      </c>
      <c r="C164" s="1" t="s">
        <v>19</v>
      </c>
      <c r="D164" s="35" t="s">
        <v>22</v>
      </c>
      <c r="E164" s="36"/>
      <c r="F164" s="36"/>
      <c r="G164" s="1"/>
      <c r="H164" s="20" t="s">
        <v>72</v>
      </c>
      <c r="I164" s="37">
        <v>1</v>
      </c>
      <c r="J164" s="38"/>
      <c r="K164" s="21">
        <f>ROUND(K175,2)</f>
        <v>0</v>
      </c>
      <c r="L164" s="2" t="s">
        <v>148</v>
      </c>
      <c r="M164" s="1"/>
      <c r="N164" s="1"/>
      <c r="O164" s="1"/>
      <c r="P164" s="1"/>
      <c r="Q164" s="1"/>
      <c r="R164" s="1"/>
      <c r="S164" s="1"/>
      <c r="T164" s="1"/>
      <c r="U164" s="1"/>
      <c r="V164" s="1"/>
      <c r="W164" s="1"/>
      <c r="X164" s="1"/>
      <c r="Y164" s="1"/>
      <c r="Z164" s="1"/>
      <c r="AA164" s="1"/>
    </row>
    <row r="165" spans="1:27" x14ac:dyDescent="0.25">
      <c r="B165" s="15" t="s">
        <v>74</v>
      </c>
    </row>
    <row r="166" spans="1:27" x14ac:dyDescent="0.25">
      <c r="B166" t="s">
        <v>81</v>
      </c>
      <c r="C166" t="s">
        <v>76</v>
      </c>
      <c r="D166" t="s">
        <v>82</v>
      </c>
      <c r="E166" s="22">
        <v>0.15</v>
      </c>
      <c r="F166" t="s">
        <v>78</v>
      </c>
      <c r="G166" t="s">
        <v>79</v>
      </c>
      <c r="H166" s="23"/>
      <c r="I166" t="s">
        <v>80</v>
      </c>
      <c r="J166" s="24">
        <f>ROUND(E166/I164* H166,5)</f>
        <v>0</v>
      </c>
      <c r="K166" s="25"/>
    </row>
    <row r="167" spans="1:27" x14ac:dyDescent="0.25">
      <c r="B167" t="s">
        <v>75</v>
      </c>
      <c r="C167" t="s">
        <v>76</v>
      </c>
      <c r="D167" t="s">
        <v>77</v>
      </c>
      <c r="E167" s="22">
        <v>0.15</v>
      </c>
      <c r="F167" t="s">
        <v>78</v>
      </c>
      <c r="G167" t="s">
        <v>79</v>
      </c>
      <c r="H167" s="23"/>
      <c r="I167" t="s">
        <v>80</v>
      </c>
      <c r="J167" s="24">
        <f>ROUND(E167/I164* H167,5)</f>
        <v>0</v>
      </c>
      <c r="K167" s="25"/>
    </row>
    <row r="168" spans="1:27" x14ac:dyDescent="0.25">
      <c r="D168" s="26" t="s">
        <v>83</v>
      </c>
      <c r="E168" s="25"/>
      <c r="H168" s="25"/>
      <c r="K168" s="23">
        <f>SUM(J166:J167)</f>
        <v>0</v>
      </c>
    </row>
    <row r="169" spans="1:27" x14ac:dyDescent="0.25">
      <c r="B169" s="15" t="s">
        <v>84</v>
      </c>
      <c r="E169" s="25"/>
      <c r="H169" s="25"/>
      <c r="K169" s="25"/>
    </row>
    <row r="170" spans="1:27" x14ac:dyDescent="0.25">
      <c r="B170" t="s">
        <v>149</v>
      </c>
      <c r="C170" t="s">
        <v>19</v>
      </c>
      <c r="D170" t="s">
        <v>150</v>
      </c>
      <c r="E170" s="22">
        <v>1</v>
      </c>
      <c r="G170" t="s">
        <v>79</v>
      </c>
      <c r="H170" s="23"/>
      <c r="I170" t="s">
        <v>80</v>
      </c>
      <c r="J170" s="24">
        <f>ROUND(E170* H170,5)</f>
        <v>0</v>
      </c>
      <c r="K170" s="25"/>
    </row>
    <row r="171" spans="1:27" x14ac:dyDescent="0.25">
      <c r="D171" s="26" t="s">
        <v>87</v>
      </c>
      <c r="E171" s="25"/>
      <c r="H171" s="25"/>
      <c r="K171" s="23">
        <f>SUM(J170:J170)</f>
        <v>0</v>
      </c>
    </row>
    <row r="172" spans="1:27" x14ac:dyDescent="0.25">
      <c r="E172" s="25"/>
      <c r="H172" s="25"/>
      <c r="K172" s="25"/>
    </row>
    <row r="173" spans="1:27" x14ac:dyDescent="0.25">
      <c r="D173" s="26" t="s">
        <v>88</v>
      </c>
      <c r="E173" s="25"/>
      <c r="H173" s="25">
        <v>1.5</v>
      </c>
      <c r="I173" t="s">
        <v>89</v>
      </c>
      <c r="J173">
        <f>ROUND(H173/100*K168,5)</f>
        <v>0</v>
      </c>
      <c r="K173" s="25"/>
    </row>
    <row r="174" spans="1:27" x14ac:dyDescent="0.25">
      <c r="D174" s="26" t="s">
        <v>90</v>
      </c>
      <c r="E174" s="25"/>
      <c r="H174" s="25"/>
      <c r="K174" s="27">
        <f>SUM(J165:J173)</f>
        <v>0</v>
      </c>
    </row>
    <row r="175" spans="1:27" x14ac:dyDescent="0.25">
      <c r="D175" s="26" t="s">
        <v>91</v>
      </c>
      <c r="E175" s="25"/>
      <c r="H175" s="25"/>
      <c r="K175" s="27">
        <f>SUM(K174:K174)</f>
        <v>0</v>
      </c>
    </row>
    <row r="177" spans="1:27" ht="45" customHeight="1" x14ac:dyDescent="0.25">
      <c r="A177" s="19" t="s">
        <v>151</v>
      </c>
      <c r="B177" s="19" t="s">
        <v>23</v>
      </c>
      <c r="C177" s="1" t="s">
        <v>19</v>
      </c>
      <c r="D177" s="35" t="s">
        <v>24</v>
      </c>
      <c r="E177" s="36"/>
      <c r="F177" s="36"/>
      <c r="G177" s="1"/>
      <c r="H177" s="20" t="s">
        <v>72</v>
      </c>
      <c r="I177" s="37">
        <v>0.9</v>
      </c>
      <c r="J177" s="38"/>
      <c r="K177" s="21">
        <f>ROUND(K188,2)</f>
        <v>0</v>
      </c>
      <c r="L177" s="2" t="s">
        <v>152</v>
      </c>
      <c r="M177" s="1"/>
      <c r="N177" s="1"/>
      <c r="O177" s="1"/>
      <c r="P177" s="1"/>
      <c r="Q177" s="1"/>
      <c r="R177" s="1"/>
      <c r="S177" s="1"/>
      <c r="T177" s="1"/>
      <c r="U177" s="1"/>
      <c r="V177" s="1"/>
      <c r="W177" s="1"/>
      <c r="X177" s="1"/>
      <c r="Y177" s="1"/>
      <c r="Z177" s="1"/>
      <c r="AA177" s="1"/>
    </row>
    <row r="178" spans="1:27" x14ac:dyDescent="0.25">
      <c r="B178" s="15" t="s">
        <v>74</v>
      </c>
    </row>
    <row r="179" spans="1:27" x14ac:dyDescent="0.25">
      <c r="B179" t="s">
        <v>75</v>
      </c>
      <c r="C179" t="s">
        <v>76</v>
      </c>
      <c r="D179" t="s">
        <v>77</v>
      </c>
      <c r="E179" s="22">
        <v>0.15</v>
      </c>
      <c r="F179" t="s">
        <v>78</v>
      </c>
      <c r="G179" t="s">
        <v>79</v>
      </c>
      <c r="H179" s="23"/>
      <c r="I179" t="s">
        <v>80</v>
      </c>
      <c r="J179" s="24">
        <f>ROUND(E179/I177* H179,5)</f>
        <v>0</v>
      </c>
      <c r="K179" s="25"/>
    </row>
    <row r="180" spans="1:27" x14ac:dyDescent="0.25">
      <c r="B180" t="s">
        <v>81</v>
      </c>
      <c r="C180" t="s">
        <v>76</v>
      </c>
      <c r="D180" t="s">
        <v>82</v>
      </c>
      <c r="E180" s="22">
        <v>0.15</v>
      </c>
      <c r="F180" t="s">
        <v>78</v>
      </c>
      <c r="G180" t="s">
        <v>79</v>
      </c>
      <c r="H180" s="23"/>
      <c r="I180" t="s">
        <v>80</v>
      </c>
      <c r="J180" s="24">
        <f>ROUND(E180/I177* H180,5)</f>
        <v>0</v>
      </c>
      <c r="K180" s="25"/>
    </row>
    <row r="181" spans="1:27" x14ac:dyDescent="0.25">
      <c r="D181" s="26" t="s">
        <v>83</v>
      </c>
      <c r="E181" s="25"/>
      <c r="H181" s="25"/>
      <c r="K181" s="23">
        <f>SUM(J179:J180)</f>
        <v>0</v>
      </c>
    </row>
    <row r="182" spans="1:27" x14ac:dyDescent="0.25">
      <c r="B182" s="15" t="s">
        <v>84</v>
      </c>
      <c r="E182" s="25"/>
      <c r="H182" s="25"/>
      <c r="K182" s="25"/>
    </row>
    <row r="183" spans="1:27" x14ac:dyDescent="0.25">
      <c r="B183" t="s">
        <v>149</v>
      </c>
      <c r="C183" t="s">
        <v>19</v>
      </c>
      <c r="D183" t="s">
        <v>150</v>
      </c>
      <c r="E183" s="22">
        <v>1</v>
      </c>
      <c r="G183" t="s">
        <v>79</v>
      </c>
      <c r="H183" s="23"/>
      <c r="I183" t="s">
        <v>80</v>
      </c>
      <c r="J183" s="24">
        <f>ROUND(E183* H183,5)</f>
        <v>0</v>
      </c>
      <c r="K183" s="25"/>
    </row>
    <row r="184" spans="1:27" x14ac:dyDescent="0.25">
      <c r="D184" s="26" t="s">
        <v>87</v>
      </c>
      <c r="E184" s="25"/>
      <c r="H184" s="25"/>
      <c r="K184" s="23">
        <f>SUM(J183:J183)</f>
        <v>0</v>
      </c>
    </row>
    <row r="185" spans="1:27" x14ac:dyDescent="0.25">
      <c r="E185" s="25"/>
      <c r="H185" s="25"/>
      <c r="K185" s="25"/>
    </row>
    <row r="186" spans="1:27" x14ac:dyDescent="0.25">
      <c r="D186" s="26" t="s">
        <v>88</v>
      </c>
      <c r="E186" s="25"/>
      <c r="H186" s="25">
        <v>1.5</v>
      </c>
      <c r="I186" t="s">
        <v>89</v>
      </c>
      <c r="J186">
        <f>ROUND(H186/100*K181,5)</f>
        <v>0</v>
      </c>
      <c r="K186" s="25"/>
    </row>
    <row r="187" spans="1:27" x14ac:dyDescent="0.25">
      <c r="D187" s="26" t="s">
        <v>90</v>
      </c>
      <c r="E187" s="25"/>
      <c r="H187" s="25"/>
      <c r="K187" s="27">
        <f>SUM(J178:J186)</f>
        <v>0</v>
      </c>
    </row>
    <row r="188" spans="1:27" x14ac:dyDescent="0.25">
      <c r="D188" s="26" t="s">
        <v>91</v>
      </c>
      <c r="E188" s="25"/>
      <c r="H188" s="25"/>
      <c r="K188" s="27">
        <f>SUM(K187:K187)</f>
        <v>0</v>
      </c>
    </row>
    <row r="190" spans="1:27" ht="45" customHeight="1" x14ac:dyDescent="0.25">
      <c r="A190" s="19" t="s">
        <v>153</v>
      </c>
      <c r="B190" s="19" t="s">
        <v>38</v>
      </c>
      <c r="C190" s="1" t="s">
        <v>19</v>
      </c>
      <c r="D190" s="35" t="s">
        <v>39</v>
      </c>
      <c r="E190" s="36"/>
      <c r="F190" s="36"/>
      <c r="G190" s="1"/>
      <c r="H190" s="20" t="s">
        <v>72</v>
      </c>
      <c r="I190" s="37">
        <v>2.4E-2</v>
      </c>
      <c r="J190" s="38"/>
      <c r="K190" s="21">
        <f>ROUND(K201,2)</f>
        <v>0</v>
      </c>
      <c r="L190" s="2" t="s">
        <v>154</v>
      </c>
      <c r="M190" s="1"/>
      <c r="N190" s="1"/>
      <c r="O190" s="1"/>
      <c r="P190" s="1"/>
      <c r="Q190" s="1"/>
      <c r="R190" s="1"/>
      <c r="S190" s="1"/>
      <c r="T190" s="1"/>
      <c r="U190" s="1"/>
      <c r="V190" s="1"/>
      <c r="W190" s="1"/>
      <c r="X190" s="1"/>
      <c r="Y190" s="1"/>
      <c r="Z190" s="1"/>
      <c r="AA190" s="1"/>
    </row>
    <row r="191" spans="1:27" x14ac:dyDescent="0.25">
      <c r="B191" s="15" t="s">
        <v>74</v>
      </c>
    </row>
    <row r="192" spans="1:27" x14ac:dyDescent="0.25">
      <c r="B192" t="s">
        <v>75</v>
      </c>
      <c r="C192" t="s">
        <v>76</v>
      </c>
      <c r="D192" t="s">
        <v>77</v>
      </c>
      <c r="E192" s="22">
        <v>0.15</v>
      </c>
      <c r="F192" t="s">
        <v>78</v>
      </c>
      <c r="G192" t="s">
        <v>79</v>
      </c>
      <c r="H192" s="23"/>
      <c r="I192" t="s">
        <v>80</v>
      </c>
      <c r="J192" s="24">
        <f>ROUND(E192/I190* H192,5)</f>
        <v>0</v>
      </c>
      <c r="K192" s="25"/>
    </row>
    <row r="193" spans="1:27" x14ac:dyDescent="0.25">
      <c r="B193" t="s">
        <v>81</v>
      </c>
      <c r="C193" t="s">
        <v>76</v>
      </c>
      <c r="D193" t="s">
        <v>82</v>
      </c>
      <c r="E193" s="22">
        <v>0.15</v>
      </c>
      <c r="F193" t="s">
        <v>78</v>
      </c>
      <c r="G193" t="s">
        <v>79</v>
      </c>
      <c r="H193" s="23"/>
      <c r="I193" t="s">
        <v>80</v>
      </c>
      <c r="J193" s="24">
        <f>ROUND(E193/I190* H193,5)</f>
        <v>0</v>
      </c>
      <c r="K193" s="25"/>
    </row>
    <row r="194" spans="1:27" x14ac:dyDescent="0.25">
      <c r="D194" s="26" t="s">
        <v>83</v>
      </c>
      <c r="E194" s="25"/>
      <c r="H194" s="25"/>
      <c r="K194" s="23">
        <f>SUM(J192:J193)</f>
        <v>0</v>
      </c>
    </row>
    <row r="195" spans="1:27" x14ac:dyDescent="0.25">
      <c r="B195" s="15" t="s">
        <v>84</v>
      </c>
      <c r="E195" s="25"/>
      <c r="H195" s="25"/>
      <c r="K195" s="25"/>
    </row>
    <row r="196" spans="1:27" x14ac:dyDescent="0.25">
      <c r="B196" t="s">
        <v>94</v>
      </c>
      <c r="C196" t="s">
        <v>19</v>
      </c>
      <c r="D196" t="s">
        <v>95</v>
      </c>
      <c r="E196" s="22">
        <v>1</v>
      </c>
      <c r="G196" t="s">
        <v>79</v>
      </c>
      <c r="H196" s="23"/>
      <c r="I196" t="s">
        <v>80</v>
      </c>
      <c r="J196" s="24">
        <f>ROUND(E196* H196,5)</f>
        <v>0</v>
      </c>
      <c r="K196" s="25"/>
    </row>
    <row r="197" spans="1:27" x14ac:dyDescent="0.25">
      <c r="D197" s="26" t="s">
        <v>87</v>
      </c>
      <c r="E197" s="25"/>
      <c r="H197" s="25"/>
      <c r="K197" s="23">
        <f>SUM(J196:J196)</f>
        <v>0</v>
      </c>
    </row>
    <row r="198" spans="1:27" x14ac:dyDescent="0.25">
      <c r="E198" s="25"/>
      <c r="H198" s="25"/>
      <c r="K198" s="25"/>
    </row>
    <row r="199" spans="1:27" x14ac:dyDescent="0.25">
      <c r="D199" s="26" t="s">
        <v>88</v>
      </c>
      <c r="E199" s="25"/>
      <c r="H199" s="25">
        <v>1.5</v>
      </c>
      <c r="I199" t="s">
        <v>89</v>
      </c>
      <c r="J199">
        <f>ROUND(H199/100*K194,5)</f>
        <v>0</v>
      </c>
      <c r="K199" s="25"/>
    </row>
    <row r="200" spans="1:27" x14ac:dyDescent="0.25">
      <c r="D200" s="26" t="s">
        <v>90</v>
      </c>
      <c r="E200" s="25"/>
      <c r="H200" s="25"/>
      <c r="K200" s="27">
        <f>SUM(J191:J199)</f>
        <v>0</v>
      </c>
    </row>
    <row r="201" spans="1:27" x14ac:dyDescent="0.25">
      <c r="D201" s="26" t="s">
        <v>91</v>
      </c>
      <c r="E201" s="25"/>
      <c r="H201" s="25"/>
      <c r="K201" s="27">
        <f>SUM(K200:K200)</f>
        <v>0</v>
      </c>
    </row>
    <row r="203" spans="1:27" ht="45" customHeight="1" x14ac:dyDescent="0.25">
      <c r="A203" s="19" t="s">
        <v>155</v>
      </c>
      <c r="B203" s="19" t="s">
        <v>40</v>
      </c>
      <c r="C203" s="1" t="s">
        <v>19</v>
      </c>
      <c r="D203" s="35" t="s">
        <v>41</v>
      </c>
      <c r="E203" s="36"/>
      <c r="F203" s="36"/>
      <c r="G203" s="1"/>
      <c r="H203" s="20" t="s">
        <v>72</v>
      </c>
      <c r="I203" s="37">
        <v>2.7E-2</v>
      </c>
      <c r="J203" s="38"/>
      <c r="K203" s="21">
        <f>ROUND(K214,2)</f>
        <v>0</v>
      </c>
      <c r="L203" s="2" t="s">
        <v>156</v>
      </c>
      <c r="M203" s="1"/>
      <c r="N203" s="1"/>
      <c r="O203" s="1"/>
      <c r="P203" s="1"/>
      <c r="Q203" s="1"/>
      <c r="R203" s="1"/>
      <c r="S203" s="1"/>
      <c r="T203" s="1"/>
      <c r="U203" s="1"/>
      <c r="V203" s="1"/>
      <c r="W203" s="1"/>
      <c r="X203" s="1"/>
      <c r="Y203" s="1"/>
      <c r="Z203" s="1"/>
      <c r="AA203" s="1"/>
    </row>
    <row r="204" spans="1:27" x14ac:dyDescent="0.25">
      <c r="B204" s="15" t="s">
        <v>74</v>
      </c>
    </row>
    <row r="205" spans="1:27" x14ac:dyDescent="0.25">
      <c r="B205" t="s">
        <v>81</v>
      </c>
      <c r="C205" t="s">
        <v>76</v>
      </c>
      <c r="D205" t="s">
        <v>82</v>
      </c>
      <c r="E205" s="22">
        <v>0.15</v>
      </c>
      <c r="F205" t="s">
        <v>78</v>
      </c>
      <c r="G205" t="s">
        <v>79</v>
      </c>
      <c r="H205" s="23"/>
      <c r="I205" t="s">
        <v>80</v>
      </c>
      <c r="J205" s="24">
        <f>ROUND(E205/I203* H205,5)</f>
        <v>0</v>
      </c>
      <c r="K205" s="25"/>
    </row>
    <row r="206" spans="1:27" x14ac:dyDescent="0.25">
      <c r="B206" t="s">
        <v>75</v>
      </c>
      <c r="C206" t="s">
        <v>76</v>
      </c>
      <c r="D206" t="s">
        <v>77</v>
      </c>
      <c r="E206" s="22">
        <v>0.15</v>
      </c>
      <c r="F206" t="s">
        <v>78</v>
      </c>
      <c r="G206" t="s">
        <v>79</v>
      </c>
      <c r="H206" s="23"/>
      <c r="I206" t="s">
        <v>80</v>
      </c>
      <c r="J206" s="24">
        <f>ROUND(E206/I203* H206,5)</f>
        <v>0</v>
      </c>
      <c r="K206" s="25"/>
    </row>
    <row r="207" spans="1:27" x14ac:dyDescent="0.25">
      <c r="D207" s="26" t="s">
        <v>83</v>
      </c>
      <c r="E207" s="25"/>
      <c r="H207" s="25"/>
      <c r="K207" s="23">
        <f>SUM(J205:J206)</f>
        <v>0</v>
      </c>
    </row>
    <row r="208" spans="1:27" x14ac:dyDescent="0.25">
      <c r="B208" s="15" t="s">
        <v>84</v>
      </c>
      <c r="E208" s="25"/>
      <c r="H208" s="25"/>
      <c r="K208" s="25"/>
    </row>
    <row r="209" spans="1:27" x14ac:dyDescent="0.25">
      <c r="B209" t="s">
        <v>94</v>
      </c>
      <c r="C209" t="s">
        <v>19</v>
      </c>
      <c r="D209" t="s">
        <v>95</v>
      </c>
      <c r="E209" s="22">
        <v>1</v>
      </c>
      <c r="G209" t="s">
        <v>79</v>
      </c>
      <c r="H209" s="23"/>
      <c r="I209" t="s">
        <v>80</v>
      </c>
      <c r="J209" s="24">
        <f>ROUND(E209* H209,5)</f>
        <v>0</v>
      </c>
      <c r="K209" s="25"/>
    </row>
    <row r="210" spans="1:27" x14ac:dyDescent="0.25">
      <c r="D210" s="26" t="s">
        <v>87</v>
      </c>
      <c r="E210" s="25"/>
      <c r="H210" s="25"/>
      <c r="K210" s="23">
        <f>SUM(J209:J209)</f>
        <v>0</v>
      </c>
    </row>
    <row r="211" spans="1:27" x14ac:dyDescent="0.25">
      <c r="E211" s="25"/>
      <c r="H211" s="25"/>
      <c r="K211" s="25"/>
    </row>
    <row r="212" spans="1:27" x14ac:dyDescent="0.25">
      <c r="D212" s="26" t="s">
        <v>88</v>
      </c>
      <c r="E212" s="25"/>
      <c r="H212" s="25">
        <v>1.5</v>
      </c>
      <c r="I212" t="s">
        <v>89</v>
      </c>
      <c r="J212">
        <f>ROUND(H212/100*K207,5)</f>
        <v>0</v>
      </c>
      <c r="K212" s="25"/>
    </row>
    <row r="213" spans="1:27" x14ac:dyDescent="0.25">
      <c r="D213" s="26" t="s">
        <v>90</v>
      </c>
      <c r="E213" s="25"/>
      <c r="H213" s="25"/>
      <c r="K213" s="27">
        <f>SUM(J204:J212)</f>
        <v>0</v>
      </c>
    </row>
    <row r="214" spans="1:27" x14ac:dyDescent="0.25">
      <c r="D214" s="26" t="s">
        <v>91</v>
      </c>
      <c r="E214" s="25"/>
      <c r="H214" s="25"/>
      <c r="K214" s="27">
        <f>SUM(K213:K213)</f>
        <v>0</v>
      </c>
    </row>
    <row r="216" spans="1:27" ht="45" customHeight="1" x14ac:dyDescent="0.25">
      <c r="A216" s="19" t="s">
        <v>157</v>
      </c>
      <c r="B216" s="19" t="s">
        <v>12</v>
      </c>
      <c r="C216" s="1" t="s">
        <v>13</v>
      </c>
      <c r="D216" s="35" t="s">
        <v>14</v>
      </c>
      <c r="E216" s="36"/>
      <c r="F216" s="36"/>
      <c r="G216" s="1"/>
      <c r="H216" s="20" t="s">
        <v>72</v>
      </c>
      <c r="I216" s="37">
        <v>1</v>
      </c>
      <c r="J216" s="38"/>
      <c r="K216" s="21"/>
      <c r="L216" s="2" t="s">
        <v>158</v>
      </c>
      <c r="M216" s="1"/>
      <c r="N216" s="1"/>
      <c r="O216" s="1"/>
      <c r="P216" s="1"/>
      <c r="Q216" s="1"/>
      <c r="R216" s="1"/>
      <c r="S216" s="1"/>
      <c r="T216" s="1"/>
      <c r="U216" s="1"/>
      <c r="V216" s="1"/>
      <c r="W216" s="1"/>
      <c r="X216" s="1"/>
      <c r="Y216" s="1"/>
      <c r="Z216" s="1"/>
      <c r="AA216" s="1"/>
    </row>
    <row r="217" spans="1:27" ht="45" customHeight="1" x14ac:dyDescent="0.25">
      <c r="A217" s="19" t="s">
        <v>159</v>
      </c>
      <c r="B217" s="19" t="s">
        <v>58</v>
      </c>
      <c r="C217" s="1" t="s">
        <v>13</v>
      </c>
      <c r="D217" s="35" t="s">
        <v>59</v>
      </c>
      <c r="E217" s="36"/>
      <c r="F217" s="36"/>
      <c r="G217" s="1"/>
      <c r="H217" s="20" t="s">
        <v>72</v>
      </c>
      <c r="I217" s="37">
        <v>1</v>
      </c>
      <c r="J217" s="38"/>
      <c r="K217" s="21"/>
      <c r="L217" s="2" t="s">
        <v>59</v>
      </c>
      <c r="M217" s="1"/>
      <c r="N217" s="1"/>
      <c r="O217" s="1"/>
      <c r="P217" s="1"/>
      <c r="Q217" s="1"/>
      <c r="R217" s="1"/>
      <c r="S217" s="1"/>
      <c r="T217" s="1"/>
      <c r="U217" s="1"/>
      <c r="V217" s="1"/>
      <c r="W217" s="1"/>
      <c r="X217" s="1"/>
      <c r="Y217" s="1"/>
      <c r="Z217" s="1"/>
      <c r="AA217" s="1"/>
    </row>
    <row r="218" spans="1:27" ht="45" customHeight="1" x14ac:dyDescent="0.25">
      <c r="A218" s="19" t="s">
        <v>160</v>
      </c>
      <c r="B218" s="19" t="s">
        <v>60</v>
      </c>
      <c r="C218" s="1" t="s">
        <v>13</v>
      </c>
      <c r="D218" s="35" t="s">
        <v>61</v>
      </c>
      <c r="E218" s="36"/>
      <c r="F218" s="36"/>
      <c r="G218" s="1"/>
      <c r="H218" s="20" t="s">
        <v>72</v>
      </c>
      <c r="I218" s="37">
        <v>1</v>
      </c>
      <c r="J218" s="38"/>
      <c r="K218" s="21">
        <f>ROUND(K220,2)</f>
        <v>0</v>
      </c>
      <c r="L218" s="2" t="s">
        <v>61</v>
      </c>
      <c r="M218" s="1"/>
      <c r="N218" s="1"/>
      <c r="O218" s="1"/>
      <c r="P218" s="1"/>
      <c r="Q218" s="1"/>
      <c r="R218" s="1"/>
      <c r="S218" s="1"/>
      <c r="T218" s="1"/>
      <c r="U218" s="1"/>
      <c r="V218" s="1"/>
      <c r="W218" s="1"/>
      <c r="X218" s="1"/>
      <c r="Y218" s="1"/>
      <c r="Z218" s="1"/>
      <c r="AA218" s="1"/>
    </row>
    <row r="219" spans="1:27" x14ac:dyDescent="0.25">
      <c r="D219" s="26" t="s">
        <v>90</v>
      </c>
      <c r="E219" s="25"/>
      <c r="H219" s="25"/>
      <c r="K219" s="27">
        <f>SUM(J218:J218)</f>
        <v>0</v>
      </c>
    </row>
    <row r="220" spans="1:27" x14ac:dyDescent="0.25">
      <c r="D220" s="26" t="s">
        <v>91</v>
      </c>
      <c r="E220" s="25"/>
      <c r="H220" s="25"/>
      <c r="K220" s="27">
        <f>SUM(K219:K219)</f>
        <v>0</v>
      </c>
    </row>
  </sheetData>
  <sheetProtection sheet="1"/>
  <mergeCells count="45">
    <mergeCell ref="A1:K1"/>
    <mergeCell ref="A2:K2"/>
    <mergeCell ref="A3:K3"/>
    <mergeCell ref="A4:K4"/>
    <mergeCell ref="A6:K6"/>
    <mergeCell ref="D11:F11"/>
    <mergeCell ref="I11:J11"/>
    <mergeCell ref="D24:F24"/>
    <mergeCell ref="I24:J24"/>
    <mergeCell ref="D37:F37"/>
    <mergeCell ref="I37:J37"/>
    <mergeCell ref="D50:F50"/>
    <mergeCell ref="I50:J50"/>
    <mergeCell ref="D63:F63"/>
    <mergeCell ref="I63:J63"/>
    <mergeCell ref="D76:F76"/>
    <mergeCell ref="I76:J76"/>
    <mergeCell ref="D89:F89"/>
    <mergeCell ref="I89:J89"/>
    <mergeCell ref="D90:F90"/>
    <mergeCell ref="I90:J90"/>
    <mergeCell ref="D97:F97"/>
    <mergeCell ref="I97:J97"/>
    <mergeCell ref="D110:F110"/>
    <mergeCell ref="I110:J110"/>
    <mergeCell ref="D124:F124"/>
    <mergeCell ref="I124:J124"/>
    <mergeCell ref="D138:F138"/>
    <mergeCell ref="I138:J138"/>
    <mergeCell ref="D151:F151"/>
    <mergeCell ref="I151:J151"/>
    <mergeCell ref="D164:F164"/>
    <mergeCell ref="I164:J164"/>
    <mergeCell ref="D177:F177"/>
    <mergeCell ref="I177:J177"/>
    <mergeCell ref="D217:F217"/>
    <mergeCell ref="I217:J217"/>
    <mergeCell ref="D218:F218"/>
    <mergeCell ref="I218:J218"/>
    <mergeCell ref="D190:F190"/>
    <mergeCell ref="I190:J190"/>
    <mergeCell ref="D203:F203"/>
    <mergeCell ref="I203:J203"/>
    <mergeCell ref="D216:F216"/>
    <mergeCell ref="I216:J216"/>
  </mergeCells>
  <pageMargins left="0.75" right="0.75" top="0.75" bottom="0.5" header="0.5" footer="0.7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pane ySplit="8" topLeftCell="A9" activePane="bottomLeft" state="frozenSplit"/>
      <selection pane="bottomLeft"/>
    </sheetView>
  </sheetViews>
  <sheetFormatPr baseColWidth="10" defaultColWidth="8.85546875" defaultRowHeight="15" x14ac:dyDescent="0.25"/>
  <cols>
    <col min="1" max="1" width="14.7109375" customWidth="1"/>
    <col min="2" max="2" width="6.28515625" customWidth="1"/>
    <col min="3" max="3" width="65.7109375" customWidth="1"/>
    <col min="4" max="4" width="13.7109375" customWidth="1"/>
    <col min="5" max="5" width="65.7109375" customWidth="1"/>
    <col min="6" max="7" width="13.7109375" customWidth="1"/>
  </cols>
  <sheetData>
    <row r="1" spans="1:7" x14ac:dyDescent="0.25">
      <c r="A1" s="39" t="s">
        <v>0</v>
      </c>
      <c r="B1" s="39" t="s">
        <v>0</v>
      </c>
      <c r="C1" s="39" t="s">
        <v>0</v>
      </c>
      <c r="D1" s="39" t="s">
        <v>0</v>
      </c>
    </row>
    <row r="2" spans="1:7" x14ac:dyDescent="0.25">
      <c r="A2" s="39"/>
      <c r="B2" s="39"/>
      <c r="C2" s="39"/>
      <c r="D2" s="39"/>
    </row>
    <row r="3" spans="1:7" x14ac:dyDescent="0.25">
      <c r="A3" s="39"/>
      <c r="B3" s="39"/>
      <c r="C3" s="39"/>
      <c r="D3" s="39"/>
    </row>
    <row r="4" spans="1:7" x14ac:dyDescent="0.25">
      <c r="A4" s="39"/>
      <c r="B4" s="39"/>
      <c r="C4" s="39"/>
      <c r="D4" s="39"/>
    </row>
    <row r="6" spans="1:7" ht="18.75" x14ac:dyDescent="0.3">
      <c r="A6" s="40" t="s">
        <v>63</v>
      </c>
      <c r="B6" s="40" t="s">
        <v>63</v>
      </c>
      <c r="C6" s="40" t="s">
        <v>63</v>
      </c>
      <c r="D6" s="40" t="s">
        <v>63</v>
      </c>
    </row>
    <row r="8" spans="1:7" x14ac:dyDescent="0.25">
      <c r="A8" s="18" t="s">
        <v>65</v>
      </c>
      <c r="B8" s="18" t="s">
        <v>66</v>
      </c>
      <c r="C8" s="18" t="s">
        <v>67</v>
      </c>
      <c r="D8" s="18" t="s">
        <v>2</v>
      </c>
      <c r="E8" s="18" t="s">
        <v>68</v>
      </c>
      <c r="F8" s="18" t="s">
        <v>161</v>
      </c>
      <c r="G8" s="18" t="s">
        <v>162</v>
      </c>
    </row>
    <row r="10" spans="1:7" x14ac:dyDescent="0.25">
      <c r="A10" s="17" t="s">
        <v>74</v>
      </c>
    </row>
    <row r="11" spans="1:7" x14ac:dyDescent="0.25">
      <c r="A11" t="s">
        <v>81</v>
      </c>
      <c r="B11" t="s">
        <v>76</v>
      </c>
      <c r="C11" t="s">
        <v>82</v>
      </c>
      <c r="D11" s="23"/>
      <c r="E11" t="s">
        <v>82</v>
      </c>
      <c r="F11" s="28">
        <v>0</v>
      </c>
      <c r="G11" s="28">
        <v>0</v>
      </c>
    </row>
    <row r="12" spans="1:7" x14ac:dyDescent="0.25">
      <c r="A12" t="s">
        <v>107</v>
      </c>
      <c r="B12" t="s">
        <v>76</v>
      </c>
      <c r="C12" t="s">
        <v>108</v>
      </c>
      <c r="D12" s="23"/>
      <c r="E12" t="s">
        <v>108</v>
      </c>
      <c r="F12" s="28">
        <v>0</v>
      </c>
      <c r="G12" s="28">
        <v>0</v>
      </c>
    </row>
    <row r="13" spans="1:7" x14ac:dyDescent="0.25">
      <c r="A13" t="s">
        <v>75</v>
      </c>
      <c r="B13" t="s">
        <v>76</v>
      </c>
      <c r="C13" t="s">
        <v>77</v>
      </c>
      <c r="D13" s="23"/>
      <c r="E13" t="s">
        <v>77</v>
      </c>
      <c r="F13" s="28">
        <v>0</v>
      </c>
      <c r="G13" s="28">
        <v>0</v>
      </c>
    </row>
    <row r="14" spans="1:7" x14ac:dyDescent="0.25">
      <c r="A14" t="s">
        <v>109</v>
      </c>
      <c r="B14" t="s">
        <v>76</v>
      </c>
      <c r="C14" t="s">
        <v>110</v>
      </c>
      <c r="D14" s="23"/>
      <c r="E14" t="s">
        <v>110</v>
      </c>
      <c r="F14" s="28">
        <v>0</v>
      </c>
      <c r="G14" s="28">
        <v>0</v>
      </c>
    </row>
    <row r="15" spans="1:7" x14ac:dyDescent="0.25">
      <c r="A15" s="17" t="s">
        <v>122</v>
      </c>
    </row>
    <row r="16" spans="1:7" x14ac:dyDescent="0.25">
      <c r="A16" t="s">
        <v>123</v>
      </c>
      <c r="B16" t="s">
        <v>76</v>
      </c>
      <c r="C16" t="s">
        <v>124</v>
      </c>
      <c r="D16" s="23"/>
      <c r="E16" t="s">
        <v>163</v>
      </c>
      <c r="F16" s="28">
        <v>20.516602123952001</v>
      </c>
      <c r="G16" s="28">
        <v>321.74431471826</v>
      </c>
    </row>
    <row r="17" spans="1:7" x14ac:dyDescent="0.25">
      <c r="A17" s="17" t="s">
        <v>84</v>
      </c>
    </row>
    <row r="18" spans="1:7" x14ac:dyDescent="0.25">
      <c r="A18" t="s">
        <v>128</v>
      </c>
      <c r="B18" t="s">
        <v>26</v>
      </c>
      <c r="C18" t="s">
        <v>129</v>
      </c>
      <c r="D18" s="23"/>
      <c r="E18" t="s">
        <v>164</v>
      </c>
      <c r="F18" s="28">
        <v>0.21163135709118</v>
      </c>
      <c r="G18" s="28">
        <v>6.0078451955452996</v>
      </c>
    </row>
    <row r="19" spans="1:7" x14ac:dyDescent="0.25">
      <c r="A19" t="s">
        <v>132</v>
      </c>
      <c r="B19" t="s">
        <v>19</v>
      </c>
      <c r="C19" t="s">
        <v>133</v>
      </c>
      <c r="D19" s="23"/>
      <c r="E19" t="s">
        <v>165</v>
      </c>
      <c r="F19" s="28">
        <v>2.7783795297112999</v>
      </c>
      <c r="G19" s="28">
        <v>58.353444079302001</v>
      </c>
    </row>
    <row r="20" spans="1:7" x14ac:dyDescent="0.25">
      <c r="A20" t="s">
        <v>140</v>
      </c>
      <c r="B20" t="s">
        <v>19</v>
      </c>
      <c r="C20" t="s">
        <v>141</v>
      </c>
      <c r="D20" s="23"/>
      <c r="E20" t="s">
        <v>166</v>
      </c>
      <c r="F20" s="28">
        <v>1.4116653725127</v>
      </c>
      <c r="G20" s="28">
        <v>29.618659826457002</v>
      </c>
    </row>
    <row r="21" spans="1:7" x14ac:dyDescent="0.25">
      <c r="A21" t="s">
        <v>144</v>
      </c>
      <c r="B21" t="s">
        <v>19</v>
      </c>
      <c r="C21" t="s">
        <v>145</v>
      </c>
      <c r="D21" s="23"/>
      <c r="E21" t="s">
        <v>167</v>
      </c>
      <c r="F21" s="28">
        <v>0.17180301566843001</v>
      </c>
      <c r="G21" s="28">
        <v>2.7999642954763999</v>
      </c>
    </row>
    <row r="22" spans="1:7" x14ac:dyDescent="0.25">
      <c r="A22" t="s">
        <v>85</v>
      </c>
      <c r="B22" t="s">
        <v>19</v>
      </c>
      <c r="C22" t="s">
        <v>86</v>
      </c>
      <c r="D22" s="23"/>
      <c r="E22" t="s">
        <v>168</v>
      </c>
      <c r="F22" s="28">
        <v>123.52046943319</v>
      </c>
      <c r="G22" s="28">
        <v>1886.6905486689</v>
      </c>
    </row>
    <row r="23" spans="1:7" x14ac:dyDescent="0.25">
      <c r="A23" t="s">
        <v>138</v>
      </c>
      <c r="B23" t="s">
        <v>19</v>
      </c>
      <c r="C23" t="s">
        <v>139</v>
      </c>
      <c r="D23" s="23"/>
      <c r="E23" t="s">
        <v>169</v>
      </c>
      <c r="F23" s="28">
        <v>0.20788081340289</v>
      </c>
      <c r="G23" s="28">
        <v>4.1299238477916003</v>
      </c>
    </row>
    <row r="24" spans="1:7" x14ac:dyDescent="0.25">
      <c r="A24" t="s">
        <v>134</v>
      </c>
      <c r="B24" t="s">
        <v>19</v>
      </c>
      <c r="C24" t="s">
        <v>135</v>
      </c>
      <c r="D24" s="23"/>
      <c r="E24" t="s">
        <v>170</v>
      </c>
      <c r="F24" s="28">
        <v>0.20788081340289</v>
      </c>
      <c r="G24" s="28">
        <v>4.1299238477916003</v>
      </c>
    </row>
    <row r="25" spans="1:7" x14ac:dyDescent="0.25">
      <c r="A25" t="s">
        <v>149</v>
      </c>
      <c r="B25" t="s">
        <v>19</v>
      </c>
      <c r="C25" t="s">
        <v>150</v>
      </c>
      <c r="D25" s="23"/>
      <c r="E25" t="s">
        <v>171</v>
      </c>
      <c r="F25" s="28">
        <v>240.71393109573</v>
      </c>
      <c r="G25" s="28">
        <v>3307.4875915153002</v>
      </c>
    </row>
    <row r="26" spans="1:7" x14ac:dyDescent="0.25">
      <c r="A26" t="s">
        <v>94</v>
      </c>
      <c r="B26" t="s">
        <v>19</v>
      </c>
      <c r="C26" t="s">
        <v>95</v>
      </c>
      <c r="D26" s="23"/>
      <c r="E26" t="s">
        <v>172</v>
      </c>
      <c r="F26" s="28">
        <v>353.38853714054</v>
      </c>
      <c r="G26" s="28">
        <v>4855.6732726501004</v>
      </c>
    </row>
    <row r="27" spans="1:7" x14ac:dyDescent="0.25">
      <c r="A27" t="s">
        <v>99</v>
      </c>
      <c r="B27" t="s">
        <v>19</v>
      </c>
      <c r="C27" t="s">
        <v>100</v>
      </c>
      <c r="D27" s="23"/>
      <c r="E27" t="s">
        <v>173</v>
      </c>
      <c r="F27" s="28">
        <v>240.71393109573</v>
      </c>
      <c r="G27" s="28">
        <v>3307.4875915153002</v>
      </c>
    </row>
    <row r="28" spans="1:7" x14ac:dyDescent="0.25">
      <c r="A28" t="s">
        <v>111</v>
      </c>
      <c r="B28" t="s">
        <v>19</v>
      </c>
      <c r="C28" t="s">
        <v>112</v>
      </c>
      <c r="D28" s="23"/>
      <c r="E28" t="s">
        <v>174</v>
      </c>
      <c r="F28" s="28">
        <v>-9999999999</v>
      </c>
      <c r="G28" s="28">
        <v>-9999999999</v>
      </c>
    </row>
    <row r="29" spans="1:7" x14ac:dyDescent="0.25">
      <c r="A29" t="s">
        <v>116</v>
      </c>
      <c r="B29" t="s">
        <v>19</v>
      </c>
      <c r="C29" t="s">
        <v>117</v>
      </c>
      <c r="D29" s="23"/>
      <c r="E29" t="s">
        <v>175</v>
      </c>
      <c r="F29" s="28">
        <v>-9999999999</v>
      </c>
      <c r="G29" s="28">
        <v>-9999999999</v>
      </c>
    </row>
  </sheetData>
  <sheetProtection sheet="1"/>
  <mergeCells count="5">
    <mergeCell ref="A1:D1"/>
    <mergeCell ref="A2:D2"/>
    <mergeCell ref="A3:D3"/>
    <mergeCell ref="A4:D4"/>
    <mergeCell ref="A6:D6"/>
  </mergeCells>
  <pageMargins left="0.75" right="0.75" top="0.75" bottom="0.5" header="0.5" footer="0.7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63"/>
  <sheetViews>
    <sheetView workbookViewId="0"/>
  </sheetViews>
  <sheetFormatPr baseColWidth="10" defaultColWidth="8.85546875" defaultRowHeight="15" x14ac:dyDescent="0.25"/>
  <cols>
    <col min="1" max="1" width="25.7109375" customWidth="1"/>
    <col min="2" max="2" width="3.42578125" customWidth="1"/>
    <col min="3" max="7" width="13.7109375" customWidth="1"/>
    <col min="8" max="8" width="25.7109375" customWidth="1"/>
  </cols>
  <sheetData>
    <row r="1" spans="1:8" x14ac:dyDescent="0.25">
      <c r="E1" s="42" t="s">
        <v>0</v>
      </c>
      <c r="F1" s="42" t="s">
        <v>0</v>
      </c>
      <c r="G1" s="42" t="s">
        <v>0</v>
      </c>
      <c r="H1" s="42" t="s">
        <v>0</v>
      </c>
    </row>
    <row r="2" spans="1:8" x14ac:dyDescent="0.25">
      <c r="E2" s="42"/>
      <c r="F2" s="42"/>
      <c r="G2" s="42"/>
      <c r="H2" s="42"/>
    </row>
    <row r="3" spans="1:8" x14ac:dyDescent="0.25">
      <c r="E3" s="42"/>
      <c r="F3" s="42"/>
      <c r="G3" s="42"/>
      <c r="H3" s="42"/>
    </row>
    <row r="4" spans="1:8" x14ac:dyDescent="0.25">
      <c r="E4" s="42"/>
      <c r="F4" s="42"/>
      <c r="G4" s="42"/>
      <c r="H4" s="42"/>
    </row>
    <row r="6" spans="1:8" ht="18.75" x14ac:dyDescent="0.3">
      <c r="C6" s="43" t="s">
        <v>176</v>
      </c>
      <c r="D6" s="43" t="s">
        <v>176</v>
      </c>
      <c r="E6" s="43" t="s">
        <v>176</v>
      </c>
      <c r="F6" s="43" t="s">
        <v>176</v>
      </c>
      <c r="G6" s="43" t="s">
        <v>176</v>
      </c>
    </row>
    <row r="10" spans="1:8" x14ac:dyDescent="0.25">
      <c r="B10" t="s">
        <v>177</v>
      </c>
      <c r="C10" s="29" t="s">
        <v>5</v>
      </c>
      <c r="D10" s="30" t="s">
        <v>6</v>
      </c>
      <c r="E10" s="29" t="s">
        <v>7</v>
      </c>
    </row>
    <row r="11" spans="1:8" x14ac:dyDescent="0.25">
      <c r="B11" t="s">
        <v>177</v>
      </c>
      <c r="C11" s="29" t="s">
        <v>8</v>
      </c>
      <c r="D11" s="30" t="s">
        <v>9</v>
      </c>
      <c r="E11" s="29" t="s">
        <v>10</v>
      </c>
    </row>
    <row r="13" spans="1:8" ht="45" customHeight="1" x14ac:dyDescent="0.25">
      <c r="A13" s="31" t="s">
        <v>178</v>
      </c>
      <c r="B13" s="31" t="s">
        <v>179</v>
      </c>
      <c r="C13" s="31" t="s">
        <v>12</v>
      </c>
      <c r="D13" s="32" t="s">
        <v>13</v>
      </c>
      <c r="E13" s="41" t="s">
        <v>14</v>
      </c>
      <c r="F13" s="41" t="s">
        <v>14</v>
      </c>
      <c r="G13" s="33">
        <v>1</v>
      </c>
    </row>
    <row r="14" spans="1:8" x14ac:dyDescent="0.25">
      <c r="B14" t="s">
        <v>177</v>
      </c>
      <c r="C14" s="29" t="s">
        <v>5</v>
      </c>
      <c r="D14" s="30" t="s">
        <v>6</v>
      </c>
      <c r="E14" s="29" t="s">
        <v>7</v>
      </c>
    </row>
    <row r="15" spans="1:8" x14ac:dyDescent="0.25">
      <c r="B15" t="s">
        <v>177</v>
      </c>
      <c r="C15" s="29" t="s">
        <v>8</v>
      </c>
      <c r="D15" s="30" t="s">
        <v>6</v>
      </c>
      <c r="E15" s="29" t="s">
        <v>16</v>
      </c>
    </row>
    <row r="17" spans="1:7" ht="45" customHeight="1" x14ac:dyDescent="0.25">
      <c r="A17" s="31" t="s">
        <v>180</v>
      </c>
      <c r="B17" s="31" t="s">
        <v>179</v>
      </c>
      <c r="C17" s="31" t="s">
        <v>18</v>
      </c>
      <c r="D17" s="32" t="s">
        <v>19</v>
      </c>
      <c r="E17" s="41" t="s">
        <v>181</v>
      </c>
      <c r="F17" s="41" t="s">
        <v>181</v>
      </c>
      <c r="G17" s="33">
        <v>141</v>
      </c>
    </row>
    <row r="18" spans="1:7" ht="45" customHeight="1" x14ac:dyDescent="0.25">
      <c r="A18" s="31" t="s">
        <v>182</v>
      </c>
      <c r="B18" s="31" t="s">
        <v>179</v>
      </c>
      <c r="C18" s="31" t="s">
        <v>21</v>
      </c>
      <c r="D18" s="32" t="s">
        <v>19</v>
      </c>
      <c r="E18" s="41" t="s">
        <v>183</v>
      </c>
      <c r="F18" s="41" t="s">
        <v>183</v>
      </c>
      <c r="G18" s="33">
        <v>7</v>
      </c>
    </row>
    <row r="19" spans="1:7" ht="45" customHeight="1" x14ac:dyDescent="0.25">
      <c r="A19" s="31" t="s">
        <v>184</v>
      </c>
      <c r="B19" s="31" t="s">
        <v>179</v>
      </c>
      <c r="C19" s="31" t="s">
        <v>23</v>
      </c>
      <c r="D19" s="32" t="s">
        <v>19</v>
      </c>
      <c r="E19" s="41" t="s">
        <v>185</v>
      </c>
      <c r="F19" s="41" t="s">
        <v>185</v>
      </c>
      <c r="G19" s="33">
        <v>23</v>
      </c>
    </row>
    <row r="20" spans="1:7" ht="45" customHeight="1" x14ac:dyDescent="0.25">
      <c r="A20" s="31" t="s">
        <v>186</v>
      </c>
      <c r="B20" s="31" t="s">
        <v>179</v>
      </c>
      <c r="C20" s="31" t="s">
        <v>25</v>
      </c>
      <c r="D20" s="32" t="s">
        <v>26</v>
      </c>
      <c r="E20" s="41" t="s">
        <v>27</v>
      </c>
      <c r="F20" s="41" t="s">
        <v>27</v>
      </c>
      <c r="G20" s="33">
        <v>2138</v>
      </c>
    </row>
    <row r="21" spans="1:7" ht="45" customHeight="1" x14ac:dyDescent="0.25">
      <c r="A21" s="31" t="s">
        <v>187</v>
      </c>
      <c r="B21" s="31" t="s">
        <v>179</v>
      </c>
      <c r="C21" s="31" t="s">
        <v>28</v>
      </c>
      <c r="D21" s="32" t="s">
        <v>19</v>
      </c>
      <c r="E21" s="41" t="s">
        <v>29</v>
      </c>
      <c r="F21" s="41" t="s">
        <v>29</v>
      </c>
      <c r="G21" s="33">
        <v>6</v>
      </c>
    </row>
    <row r="22" spans="1:7" ht="45" customHeight="1" x14ac:dyDescent="0.25">
      <c r="A22" s="31" t="s">
        <v>188</v>
      </c>
      <c r="B22" s="31" t="s">
        <v>179</v>
      </c>
      <c r="C22" s="31" t="s">
        <v>30</v>
      </c>
      <c r="D22" s="32" t="s">
        <v>19</v>
      </c>
      <c r="E22" s="41" t="s">
        <v>31</v>
      </c>
      <c r="F22" s="41" t="s">
        <v>31</v>
      </c>
      <c r="G22" s="33">
        <v>1</v>
      </c>
    </row>
    <row r="23" spans="1:7" ht="45" customHeight="1" x14ac:dyDescent="0.25">
      <c r="A23" s="31" t="s">
        <v>189</v>
      </c>
      <c r="B23" s="31" t="s">
        <v>179</v>
      </c>
      <c r="C23" s="31" t="s">
        <v>32</v>
      </c>
      <c r="D23" s="32" t="s">
        <v>33</v>
      </c>
      <c r="E23" s="41" t="s">
        <v>34</v>
      </c>
      <c r="F23" s="41" t="s">
        <v>34</v>
      </c>
      <c r="G23" s="33">
        <v>10</v>
      </c>
    </row>
    <row r="24" spans="1:7" x14ac:dyDescent="0.25">
      <c r="B24" t="s">
        <v>177</v>
      </c>
      <c r="C24" s="29" t="s">
        <v>5</v>
      </c>
      <c r="D24" s="30" t="s">
        <v>6</v>
      </c>
      <c r="E24" s="29" t="s">
        <v>7</v>
      </c>
    </row>
    <row r="25" spans="1:7" x14ac:dyDescent="0.25">
      <c r="B25" t="s">
        <v>177</v>
      </c>
      <c r="C25" s="29" t="s">
        <v>8</v>
      </c>
      <c r="D25" s="30" t="s">
        <v>35</v>
      </c>
      <c r="E25" s="29" t="s">
        <v>36</v>
      </c>
    </row>
    <row r="27" spans="1:7" ht="45" customHeight="1" x14ac:dyDescent="0.25">
      <c r="A27" s="31" t="s">
        <v>190</v>
      </c>
      <c r="B27" s="31" t="s">
        <v>179</v>
      </c>
      <c r="C27" s="31" t="s">
        <v>38</v>
      </c>
      <c r="D27" s="32" t="s">
        <v>19</v>
      </c>
      <c r="E27" s="41" t="s">
        <v>191</v>
      </c>
      <c r="F27" s="41" t="s">
        <v>191</v>
      </c>
      <c r="G27" s="33">
        <v>65</v>
      </c>
    </row>
    <row r="28" spans="1:7" ht="45" customHeight="1" x14ac:dyDescent="0.25">
      <c r="A28" s="31" t="s">
        <v>192</v>
      </c>
      <c r="B28" s="31" t="s">
        <v>179</v>
      </c>
      <c r="C28" s="31" t="s">
        <v>40</v>
      </c>
      <c r="D28" s="32" t="s">
        <v>19</v>
      </c>
      <c r="E28" s="41" t="s">
        <v>193</v>
      </c>
      <c r="F28" s="41" t="s">
        <v>193</v>
      </c>
      <c r="G28" s="33">
        <v>7</v>
      </c>
    </row>
    <row r="29" spans="1:7" ht="45" customHeight="1" x14ac:dyDescent="0.25">
      <c r="A29" s="31" t="s">
        <v>194</v>
      </c>
      <c r="B29" s="31" t="s">
        <v>179</v>
      </c>
      <c r="C29" s="31" t="s">
        <v>25</v>
      </c>
      <c r="D29" s="32" t="s">
        <v>26</v>
      </c>
      <c r="E29" s="41" t="s">
        <v>27</v>
      </c>
      <c r="F29" s="41" t="s">
        <v>27</v>
      </c>
      <c r="G29" s="33">
        <v>436</v>
      </c>
    </row>
    <row r="30" spans="1:7" ht="45" customHeight="1" x14ac:dyDescent="0.25">
      <c r="A30" s="31" t="s">
        <v>195</v>
      </c>
      <c r="B30" s="31" t="s">
        <v>179</v>
      </c>
      <c r="C30" s="31" t="s">
        <v>28</v>
      </c>
      <c r="D30" s="32" t="s">
        <v>19</v>
      </c>
      <c r="E30" s="41" t="s">
        <v>29</v>
      </c>
      <c r="F30" s="41" t="s">
        <v>29</v>
      </c>
      <c r="G30" s="33">
        <v>2</v>
      </c>
    </row>
    <row r="31" spans="1:7" ht="45" customHeight="1" x14ac:dyDescent="0.25">
      <c r="A31" s="31" t="s">
        <v>196</v>
      </c>
      <c r="B31" s="31" t="s">
        <v>179</v>
      </c>
      <c r="C31" s="31" t="s">
        <v>30</v>
      </c>
      <c r="D31" s="32" t="s">
        <v>19</v>
      </c>
      <c r="E31" s="41" t="s">
        <v>31</v>
      </c>
      <c r="F31" s="41" t="s">
        <v>31</v>
      </c>
      <c r="G31" s="33">
        <v>1</v>
      </c>
    </row>
    <row r="32" spans="1:7" ht="45" customHeight="1" x14ac:dyDescent="0.25">
      <c r="A32" s="31" t="s">
        <v>197</v>
      </c>
      <c r="B32" s="31" t="s">
        <v>179</v>
      </c>
      <c r="C32" s="31" t="s">
        <v>32</v>
      </c>
      <c r="D32" s="32" t="s">
        <v>33</v>
      </c>
      <c r="E32" s="41" t="s">
        <v>34</v>
      </c>
      <c r="F32" s="41" t="s">
        <v>34</v>
      </c>
      <c r="G32" s="33">
        <v>6</v>
      </c>
    </row>
    <row r="33" spans="1:7" x14ac:dyDescent="0.25">
      <c r="B33" t="s">
        <v>177</v>
      </c>
      <c r="C33" s="29" t="s">
        <v>5</v>
      </c>
      <c r="D33" s="30" t="s">
        <v>6</v>
      </c>
      <c r="E33" s="29" t="s">
        <v>7</v>
      </c>
    </row>
    <row r="34" spans="1:7" x14ac:dyDescent="0.25">
      <c r="B34" t="s">
        <v>177</v>
      </c>
      <c r="C34" s="29" t="s">
        <v>8</v>
      </c>
      <c r="D34" s="30" t="s">
        <v>42</v>
      </c>
      <c r="E34" s="29" t="s">
        <v>43</v>
      </c>
    </row>
    <row r="36" spans="1:7" ht="45" customHeight="1" x14ac:dyDescent="0.25">
      <c r="A36" s="31" t="s">
        <v>198</v>
      </c>
      <c r="B36" s="31" t="s">
        <v>179</v>
      </c>
      <c r="C36" s="31" t="s">
        <v>18</v>
      </c>
      <c r="D36" s="32" t="s">
        <v>19</v>
      </c>
      <c r="E36" s="41" t="s">
        <v>181</v>
      </c>
      <c r="F36" s="41" t="s">
        <v>181</v>
      </c>
      <c r="G36" s="33">
        <v>32</v>
      </c>
    </row>
    <row r="37" spans="1:7" ht="45" customHeight="1" x14ac:dyDescent="0.25">
      <c r="A37" s="31" t="s">
        <v>199</v>
      </c>
      <c r="B37" s="31" t="s">
        <v>179</v>
      </c>
      <c r="C37" s="31" t="s">
        <v>21</v>
      </c>
      <c r="D37" s="32" t="s">
        <v>19</v>
      </c>
      <c r="E37" s="41" t="s">
        <v>183</v>
      </c>
      <c r="F37" s="41" t="s">
        <v>183</v>
      </c>
      <c r="G37" s="33">
        <v>5</v>
      </c>
    </row>
    <row r="38" spans="1:7" ht="45" customHeight="1" x14ac:dyDescent="0.25">
      <c r="A38" s="31" t="s">
        <v>200</v>
      </c>
      <c r="B38" s="31" t="s">
        <v>179</v>
      </c>
      <c r="C38" s="31" t="s">
        <v>25</v>
      </c>
      <c r="D38" s="32" t="s">
        <v>26</v>
      </c>
      <c r="E38" s="41" t="s">
        <v>27</v>
      </c>
      <c r="F38" s="41" t="s">
        <v>27</v>
      </c>
      <c r="G38" s="33">
        <v>205</v>
      </c>
    </row>
    <row r="39" spans="1:7" ht="45" customHeight="1" x14ac:dyDescent="0.25">
      <c r="A39" s="31" t="s">
        <v>201</v>
      </c>
      <c r="B39" s="31" t="s">
        <v>179</v>
      </c>
      <c r="C39" s="31" t="s">
        <v>28</v>
      </c>
      <c r="D39" s="32" t="s">
        <v>19</v>
      </c>
      <c r="E39" s="41" t="s">
        <v>29</v>
      </c>
      <c r="F39" s="41" t="s">
        <v>29</v>
      </c>
      <c r="G39" s="33">
        <v>3</v>
      </c>
    </row>
    <row r="40" spans="1:7" ht="45" customHeight="1" x14ac:dyDescent="0.25">
      <c r="A40" s="31" t="s">
        <v>202</v>
      </c>
      <c r="B40" s="31" t="s">
        <v>179</v>
      </c>
      <c r="C40" s="31" t="s">
        <v>30</v>
      </c>
      <c r="D40" s="32" t="s">
        <v>19</v>
      </c>
      <c r="E40" s="41" t="s">
        <v>31</v>
      </c>
      <c r="F40" s="41" t="s">
        <v>31</v>
      </c>
      <c r="G40" s="33">
        <v>1</v>
      </c>
    </row>
    <row r="41" spans="1:7" ht="45" customHeight="1" x14ac:dyDescent="0.25">
      <c r="A41" s="31" t="s">
        <v>203</v>
      </c>
      <c r="B41" s="31" t="s">
        <v>179</v>
      </c>
      <c r="C41" s="31" t="s">
        <v>32</v>
      </c>
      <c r="D41" s="32" t="s">
        <v>33</v>
      </c>
      <c r="E41" s="41" t="s">
        <v>34</v>
      </c>
      <c r="F41" s="41" t="s">
        <v>34</v>
      </c>
      <c r="G41" s="33">
        <v>4</v>
      </c>
    </row>
    <row r="42" spans="1:7" x14ac:dyDescent="0.25">
      <c r="B42" t="s">
        <v>177</v>
      </c>
      <c r="C42" s="29" t="s">
        <v>5</v>
      </c>
      <c r="D42" s="30" t="s">
        <v>6</v>
      </c>
      <c r="E42" s="29" t="s">
        <v>7</v>
      </c>
    </row>
    <row r="43" spans="1:7" x14ac:dyDescent="0.25">
      <c r="B43" t="s">
        <v>177</v>
      </c>
      <c r="C43" s="29" t="s">
        <v>8</v>
      </c>
      <c r="D43" s="30" t="s">
        <v>45</v>
      </c>
      <c r="E43" s="29" t="s">
        <v>46</v>
      </c>
    </row>
    <row r="45" spans="1:7" ht="45" customHeight="1" x14ac:dyDescent="0.25">
      <c r="A45" s="31" t="s">
        <v>204</v>
      </c>
      <c r="B45" s="31" t="s">
        <v>179</v>
      </c>
      <c r="C45" s="31" t="s">
        <v>21</v>
      </c>
      <c r="D45" s="32" t="s">
        <v>19</v>
      </c>
      <c r="E45" s="41" t="s">
        <v>183</v>
      </c>
      <c r="F45" s="41" t="s">
        <v>183</v>
      </c>
      <c r="G45" s="33">
        <v>19</v>
      </c>
    </row>
    <row r="46" spans="1:7" ht="45" customHeight="1" x14ac:dyDescent="0.25">
      <c r="A46" s="31" t="s">
        <v>205</v>
      </c>
      <c r="B46" s="31" t="s">
        <v>179</v>
      </c>
      <c r="C46" s="31" t="s">
        <v>25</v>
      </c>
      <c r="D46" s="32" t="s">
        <v>26</v>
      </c>
      <c r="E46" s="41" t="s">
        <v>27</v>
      </c>
      <c r="F46" s="41" t="s">
        <v>27</v>
      </c>
      <c r="G46" s="33">
        <v>63</v>
      </c>
    </row>
    <row r="47" spans="1:7" ht="45" customHeight="1" x14ac:dyDescent="0.25">
      <c r="A47" s="31" t="s">
        <v>206</v>
      </c>
      <c r="B47" s="31" t="s">
        <v>179</v>
      </c>
      <c r="C47" s="31" t="s">
        <v>28</v>
      </c>
      <c r="D47" s="32" t="s">
        <v>19</v>
      </c>
      <c r="E47" s="41" t="s">
        <v>29</v>
      </c>
      <c r="F47" s="41" t="s">
        <v>29</v>
      </c>
      <c r="G47" s="33">
        <v>3</v>
      </c>
    </row>
    <row r="48" spans="1:7" ht="45" customHeight="1" x14ac:dyDescent="0.25">
      <c r="A48" s="31" t="s">
        <v>207</v>
      </c>
      <c r="B48" s="31" t="s">
        <v>179</v>
      </c>
      <c r="C48" s="31" t="s">
        <v>30</v>
      </c>
      <c r="D48" s="32" t="s">
        <v>19</v>
      </c>
      <c r="E48" s="41" t="s">
        <v>31</v>
      </c>
      <c r="F48" s="41" t="s">
        <v>31</v>
      </c>
      <c r="G48" s="33">
        <v>1</v>
      </c>
    </row>
    <row r="49" spans="1:7" x14ac:dyDescent="0.25">
      <c r="B49" t="s">
        <v>177</v>
      </c>
      <c r="C49" s="29" t="s">
        <v>5</v>
      </c>
      <c r="D49" s="30" t="s">
        <v>6</v>
      </c>
      <c r="E49" s="29" t="s">
        <v>7</v>
      </c>
    </row>
    <row r="50" spans="1:7" x14ac:dyDescent="0.25">
      <c r="B50" t="s">
        <v>177</v>
      </c>
      <c r="C50" s="29" t="s">
        <v>8</v>
      </c>
      <c r="D50" s="30" t="s">
        <v>48</v>
      </c>
      <c r="E50" s="29" t="s">
        <v>49</v>
      </c>
    </row>
    <row r="52" spans="1:7" ht="45" customHeight="1" x14ac:dyDescent="0.25">
      <c r="A52" s="31" t="s">
        <v>208</v>
      </c>
      <c r="B52" s="31" t="s">
        <v>179</v>
      </c>
      <c r="C52" s="31" t="s">
        <v>23</v>
      </c>
      <c r="D52" s="32" t="s">
        <v>19</v>
      </c>
      <c r="E52" s="41" t="s">
        <v>185</v>
      </c>
      <c r="F52" s="41" t="s">
        <v>185</v>
      </c>
      <c r="G52" s="33">
        <v>170</v>
      </c>
    </row>
    <row r="53" spans="1:7" ht="45" customHeight="1" x14ac:dyDescent="0.25">
      <c r="A53" s="31" t="s">
        <v>209</v>
      </c>
      <c r="B53" s="31" t="s">
        <v>179</v>
      </c>
      <c r="C53" s="31" t="s">
        <v>25</v>
      </c>
      <c r="D53" s="32" t="s">
        <v>26</v>
      </c>
      <c r="E53" s="41" t="s">
        <v>27</v>
      </c>
      <c r="F53" s="41" t="s">
        <v>27</v>
      </c>
      <c r="G53" s="33">
        <v>1239</v>
      </c>
    </row>
    <row r="54" spans="1:7" ht="45" customHeight="1" x14ac:dyDescent="0.25">
      <c r="A54" s="31" t="s">
        <v>210</v>
      </c>
      <c r="B54" s="31" t="s">
        <v>179</v>
      </c>
      <c r="C54" s="31" t="s">
        <v>28</v>
      </c>
      <c r="D54" s="32" t="s">
        <v>19</v>
      </c>
      <c r="E54" s="41" t="s">
        <v>29</v>
      </c>
      <c r="F54" s="41" t="s">
        <v>29</v>
      </c>
      <c r="G54" s="33">
        <v>5</v>
      </c>
    </row>
    <row r="55" spans="1:7" ht="45" customHeight="1" x14ac:dyDescent="0.25">
      <c r="A55" s="31" t="s">
        <v>211</v>
      </c>
      <c r="B55" s="31" t="s">
        <v>179</v>
      </c>
      <c r="C55" s="31" t="s">
        <v>30</v>
      </c>
      <c r="D55" s="32" t="s">
        <v>19</v>
      </c>
      <c r="E55" s="41" t="s">
        <v>31</v>
      </c>
      <c r="F55" s="41" t="s">
        <v>31</v>
      </c>
      <c r="G55" s="33">
        <v>1</v>
      </c>
    </row>
    <row r="56" spans="1:7" ht="45" customHeight="1" x14ac:dyDescent="0.25">
      <c r="A56" s="31" t="s">
        <v>212</v>
      </c>
      <c r="B56" s="31" t="s">
        <v>179</v>
      </c>
      <c r="C56" s="31" t="s">
        <v>51</v>
      </c>
      <c r="D56" s="32" t="s">
        <v>19</v>
      </c>
      <c r="E56" s="41" t="s">
        <v>52</v>
      </c>
      <c r="F56" s="41" t="s">
        <v>52</v>
      </c>
      <c r="G56" s="33">
        <v>3</v>
      </c>
    </row>
    <row r="57" spans="1:7" ht="45" customHeight="1" x14ac:dyDescent="0.25">
      <c r="A57" s="31" t="s">
        <v>213</v>
      </c>
      <c r="B57" s="31" t="s">
        <v>179</v>
      </c>
      <c r="C57" s="31" t="s">
        <v>53</v>
      </c>
      <c r="D57" s="32" t="s">
        <v>19</v>
      </c>
      <c r="E57" s="41" t="s">
        <v>214</v>
      </c>
      <c r="F57" s="41" t="s">
        <v>214</v>
      </c>
      <c r="G57" s="33">
        <v>3</v>
      </c>
    </row>
    <row r="58" spans="1:7" ht="45" customHeight="1" x14ac:dyDescent="0.25">
      <c r="A58" s="31" t="s">
        <v>215</v>
      </c>
      <c r="B58" s="31" t="s">
        <v>179</v>
      </c>
      <c r="C58" s="31" t="s">
        <v>32</v>
      </c>
      <c r="D58" s="32" t="s">
        <v>33</v>
      </c>
      <c r="E58" s="41" t="s">
        <v>34</v>
      </c>
      <c r="F58" s="41" t="s">
        <v>34</v>
      </c>
      <c r="G58" s="33">
        <v>6</v>
      </c>
    </row>
    <row r="59" spans="1:7" x14ac:dyDescent="0.25">
      <c r="B59" t="s">
        <v>177</v>
      </c>
      <c r="C59" s="29" t="s">
        <v>5</v>
      </c>
      <c r="D59" s="30" t="s">
        <v>6</v>
      </c>
      <c r="E59" s="29" t="s">
        <v>7</v>
      </c>
    </row>
    <row r="60" spans="1:7" x14ac:dyDescent="0.25">
      <c r="B60" t="s">
        <v>177</v>
      </c>
      <c r="C60" s="29" t="s">
        <v>8</v>
      </c>
      <c r="D60" s="30" t="s">
        <v>55</v>
      </c>
      <c r="E60" s="29" t="s">
        <v>56</v>
      </c>
    </row>
    <row r="62" spans="1:7" ht="45" customHeight="1" x14ac:dyDescent="0.25">
      <c r="A62" s="31" t="s">
        <v>216</v>
      </c>
      <c r="B62" s="31" t="s">
        <v>179</v>
      </c>
      <c r="C62" s="31" t="s">
        <v>58</v>
      </c>
      <c r="D62" s="32" t="s">
        <v>13</v>
      </c>
      <c r="E62" s="41" t="s">
        <v>59</v>
      </c>
      <c r="F62" s="41" t="s">
        <v>59</v>
      </c>
      <c r="G62" s="33">
        <v>1</v>
      </c>
    </row>
    <row r="63" spans="1:7" ht="45" customHeight="1" x14ac:dyDescent="0.25">
      <c r="A63" s="31" t="s">
        <v>217</v>
      </c>
      <c r="B63" s="31" t="s">
        <v>179</v>
      </c>
      <c r="C63" s="31" t="s">
        <v>60</v>
      </c>
      <c r="D63" s="32" t="s">
        <v>13</v>
      </c>
      <c r="E63" s="41" t="s">
        <v>61</v>
      </c>
      <c r="F63" s="41" t="s">
        <v>61</v>
      </c>
      <c r="G63" s="33">
        <v>1</v>
      </c>
    </row>
  </sheetData>
  <sheetProtection sheet="1"/>
  <mergeCells count="38">
    <mergeCell ref="E1:H1"/>
    <mergeCell ref="E2:H2"/>
    <mergeCell ref="E3:H3"/>
    <mergeCell ref="E4:H4"/>
    <mergeCell ref="C6:G6"/>
    <mergeCell ref="E13:F13"/>
    <mergeCell ref="E17:F17"/>
    <mergeCell ref="E18:F18"/>
    <mergeCell ref="E19:F19"/>
    <mergeCell ref="E20:F20"/>
    <mergeCell ref="E21:F21"/>
    <mergeCell ref="E22:F22"/>
    <mergeCell ref="E23:F23"/>
    <mergeCell ref="E27:F27"/>
    <mergeCell ref="E28:F28"/>
    <mergeCell ref="E29:F29"/>
    <mergeCell ref="E30:F30"/>
    <mergeCell ref="E31:F31"/>
    <mergeCell ref="E32:F32"/>
    <mergeCell ref="E36:F36"/>
    <mergeCell ref="E37:F37"/>
    <mergeCell ref="E38:F38"/>
    <mergeCell ref="E39:F39"/>
    <mergeCell ref="E40:F40"/>
    <mergeCell ref="E41:F41"/>
    <mergeCell ref="E45:F45"/>
    <mergeCell ref="E46:F46"/>
    <mergeCell ref="E47:F47"/>
    <mergeCell ref="E48:F48"/>
    <mergeCell ref="E52:F52"/>
    <mergeCell ref="E58:F58"/>
    <mergeCell ref="E62:F62"/>
    <mergeCell ref="E63:F63"/>
    <mergeCell ref="E53:F53"/>
    <mergeCell ref="E54:F54"/>
    <mergeCell ref="E55:F55"/>
    <mergeCell ref="E56:F56"/>
    <mergeCell ref="E57:F57"/>
  </mergeCells>
  <pageMargins left="0.75" right="0.75" top="0.75" bottom="0.5" header="0.5" footer="0.7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e2c56db-766c-4c36-b3e5-267db87031a2" xsi:nil="true"/>
    <lcf76f155ced4ddcb4097134ff3c332f xmlns="0cc523da-d425-4f99-a8e5-5c2e3b2a633d">
      <Terms xmlns="http://schemas.microsoft.com/office/infopath/2007/PartnerControls"/>
    </lcf76f155ced4ddcb4097134ff3c332f>
    <SharedWithUsers xmlns="fe2c56db-766c-4c36-b3e5-267db87031a2">
      <UserInfo>
        <DisplayName/>
        <AccountId xsi:nil="true"/>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8" ma:contentTypeDescription="Crear nuevo documento." ma:contentTypeScope="" ma:versionID="ce64fcf8c612fba45971834635b357a2">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88200ffd2aa9acd56f0813d37853f238"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156339-6413-4C75-9039-4BD52F89E8CB}">
  <ds:schemaRefs>
    <ds:schemaRef ds:uri="http://schemas.microsoft.com/office/2006/metadata/properties"/>
    <ds:schemaRef ds:uri="http://schemas.microsoft.com/office/infopath/2007/PartnerControls"/>
    <ds:schemaRef ds:uri="b218134c-4d02-46a6-9f1e-c879cc46fdaf"/>
    <ds:schemaRef ds:uri="fe2c56db-766c-4c36-b3e5-267db87031a2"/>
    <ds:schemaRef ds:uri="0cc523da-d425-4f99-a8e5-5c2e3b2a633d"/>
  </ds:schemaRefs>
</ds:datastoreItem>
</file>

<file path=customXml/itemProps2.xml><?xml version="1.0" encoding="utf-8"?>
<ds:datastoreItem xmlns:ds="http://schemas.openxmlformats.org/officeDocument/2006/customXml" ds:itemID="{80C1DDFC-C57B-40EE-B8E5-A8C653242E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c523da-d425-4f99-a8e5-5c2e3b2a633d"/>
    <ds:schemaRef ds:uri="fe2c56db-766c-4c36-b3e5-267db87031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4E0491-D7D9-4668-9777-A70F0F4B8A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T-PRES</vt:lpstr>
      <vt:lpstr>T-APU</vt:lpstr>
      <vt:lpstr>T-SMP</vt:lpstr>
      <vt:lpstr>T-DIM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Huertas</dc:creator>
  <cp:lastModifiedBy>Maria Huertas</cp:lastModifiedBy>
  <dcterms:created xsi:type="dcterms:W3CDTF">2025-03-02T19:41:24Z</dcterms:created>
  <dcterms:modified xsi:type="dcterms:W3CDTF">2025-03-17T08:51:47Z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0x010100C69B9B56904BF949B5686BF4A38EDA2A</vt:lpwstr>
  </property>
  <property fmtid="{D5CDD505-2E9C-101B-9397-08002B2CF9AE}" pid="3" name="MediaServiceImageTags">
    <vt:lpwstr/>
  </property>
  <property fmtid="{D5CDD505-2E9C-101B-9397-08002B2CF9AE}" pid="4" name="Order">
    <vt:r8>635100</vt:r8>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xd_Signature">
    <vt:bool>false</vt:bool>
  </property>
</Properties>
</file>