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19300" windowHeight="8390"/>
  </bookViews>
  <sheets>
    <sheet name="Sense preus" sheetId="1" r:id="rId1"/>
    <sheet name="Full1" sheetId="3" r:id="rId2"/>
    <sheet name="MES" sheetId="2" r:id="rId3"/>
  </sheets>
  <definedNames>
    <definedName name="_xlnm.Print_Area" localSheetId="2">MES!$A$1:$J$38</definedName>
    <definedName name="_xlnm.Print_Area" localSheetId="0">'Sense preus'!$A$1:$H$38</definedName>
    <definedName name="_xlnm.Print_Titles" localSheetId="2">MES!$2:$8</definedName>
    <definedName name="_xlnm.Print_Titles" localSheetId="0">'Sense preus'!$2:$7</definedName>
  </definedNames>
  <calcPr calcId="145621"/>
</workbook>
</file>

<file path=xl/calcChain.xml><?xml version="1.0" encoding="utf-8"?>
<calcChain xmlns="http://schemas.openxmlformats.org/spreadsheetml/2006/main">
  <c r="H20" i="1" l="1"/>
  <c r="H19" i="1"/>
  <c r="H8" i="1"/>
  <c r="E18" i="1"/>
  <c r="G18" i="1"/>
  <c r="E15" i="1"/>
  <c r="G15" i="1"/>
  <c r="E16" i="1"/>
  <c r="G16" i="1"/>
  <c r="E14" i="1"/>
  <c r="G14" i="1"/>
  <c r="E13" i="1"/>
  <c r="G13" i="1"/>
  <c r="E12" i="1"/>
  <c r="G12" i="1"/>
  <c r="E11" i="1"/>
  <c r="G11" i="1"/>
  <c r="E10" i="1"/>
  <c r="G10" i="1"/>
  <c r="E9" i="1"/>
  <c r="G9" i="1"/>
  <c r="E17" i="1"/>
  <c r="G17" i="1"/>
  <c r="E8" i="1"/>
  <c r="G8" i="1"/>
  <c r="J20" i="2"/>
  <c r="F9" i="2"/>
  <c r="H9" i="2"/>
  <c r="F10" i="2"/>
  <c r="H10" i="2"/>
  <c r="F11" i="2"/>
  <c r="H11" i="2"/>
  <c r="F12" i="2"/>
  <c r="H12" i="2"/>
  <c r="F13" i="2"/>
  <c r="H13" i="2"/>
  <c r="F14" i="2"/>
  <c r="H14" i="2"/>
  <c r="F15" i="2"/>
  <c r="H15" i="2"/>
  <c r="F16" i="2"/>
  <c r="H16" i="2"/>
  <c r="F17" i="2"/>
  <c r="H17" i="2"/>
  <c r="H20" i="2"/>
  <c r="G21" i="1" l="1"/>
</calcChain>
</file>

<file path=xl/sharedStrings.xml><?xml version="1.0" encoding="utf-8"?>
<sst xmlns="http://schemas.openxmlformats.org/spreadsheetml/2006/main" count="66" uniqueCount="49">
  <si>
    <t xml:space="preserve">Posició </t>
  </si>
  <si>
    <t>Preu unitari / mes</t>
  </si>
  <si>
    <t>Mesos</t>
  </si>
  <si>
    <t>Omplir únicament les cel·les blaves</t>
  </si>
  <si>
    <t>Conserge/Vigilant</t>
  </si>
  <si>
    <t>Conserges/vigilants</t>
  </si>
  <si>
    <t>Personal de neteja (Auxiliar de neteja)</t>
  </si>
  <si>
    <t>La proposta de personal fa referència a les hores a cobrir, amb independència del nombre de treballadors a adscriure al projecte, però tenint en compte la jornada màxima.</t>
  </si>
  <si>
    <t>SERVEIS PER A LA GESTIÓ I DINAMITZACIÓ DEL PROJECTE ESPORTIU FRANCESC ABAD I LES ANOMENADES “PISTES VERMELLES” DEL DTE. SANT MARTÍ, AIXÍ COM PER AL FOMENT DE L’EFICIÈNCIA SOCIAL EN EL MARC DEL PLA DE BARRIS DE BARCELONA 
QUADRE DE PREUS 0</t>
  </si>
  <si>
    <t>Monitors/es acompanyants</t>
  </si>
  <si>
    <t>Coordinador-responsable del projecte,  amb experiència en gestió de centres esportius de com a mínim 3 anys</t>
  </si>
  <si>
    <t>Coordinador/a</t>
  </si>
  <si>
    <t>Entrenador/a monitor/a d'esport (Dinamitzador esportiu)</t>
  </si>
  <si>
    <t>Entrenador/a/monitor/a esportius amb experiència mínima de 2 anys</t>
  </si>
  <si>
    <t xml:space="preserve">Monitors-es  acompanyants </t>
  </si>
  <si>
    <t>Personal de manteniment i neteja</t>
  </si>
  <si>
    <t>Partida alçada a justificar</t>
  </si>
  <si>
    <t>Adquisició nou material esportiu</t>
  </si>
  <si>
    <t>PREU TOTAL (IVA exclòs)</t>
  </si>
  <si>
    <t>EXPEDIENT NÚMERO:</t>
  </si>
  <si>
    <t>F190000703</t>
  </si>
  <si>
    <r>
      <t>Descripció</t>
    </r>
    <r>
      <rPr>
        <vertAlign val="superscript"/>
        <sz val="14"/>
        <color theme="1"/>
        <rFont val="Verdana"/>
        <family val="2"/>
      </rPr>
      <t>1</t>
    </r>
  </si>
  <si>
    <r>
      <t>Amidament</t>
    </r>
    <r>
      <rPr>
        <vertAlign val="superscript"/>
        <sz val="14"/>
        <color theme="1"/>
        <rFont val="Verdana"/>
        <family val="2"/>
      </rPr>
      <t>3</t>
    </r>
  </si>
  <si>
    <r>
      <t>Preu de referència parcial màxim</t>
    </r>
    <r>
      <rPr>
        <vertAlign val="superscript"/>
        <sz val="14"/>
        <color theme="1"/>
        <rFont val="Verdana"/>
        <family val="2"/>
      </rPr>
      <t>2</t>
    </r>
  </si>
  <si>
    <r>
      <rPr>
        <vertAlign val="superscript"/>
        <sz val="14"/>
        <color theme="1"/>
        <rFont val="Verdana"/>
        <family val="2"/>
      </rPr>
      <t>1</t>
    </r>
    <r>
      <rPr>
        <sz val="14"/>
        <color theme="1"/>
        <rFont val="Verdana"/>
        <family val="2"/>
      </rPr>
      <t xml:space="preserve"> Veure detall del Plec tècnic, que prevaldrà sobre qualsevol altra descripció.</t>
    </r>
  </si>
  <si>
    <t xml:space="preserve">El total consignat a aquest Quadre de Preus 0 haurà de coincidir exactament amb l'oferta econòmica que el licitador faci constar al Document Model número 4 facilitat amb la documentació de la licitació, </t>
  </si>
  <si>
    <t xml:space="preserve">tota vegada que ha d'incorporar, no només els costos salarials sino també tots els costos d'empresa i marge de benefici  i la partida alçada que es preveu. </t>
  </si>
  <si>
    <t>Verificar que els  imports parcials  ofertats no excedeixen l'import parcial de referència, ni el pressupost de licitació.</t>
  </si>
  <si>
    <r>
      <rPr>
        <vertAlign val="superscript"/>
        <sz val="14"/>
        <color theme="1"/>
        <rFont val="Verdana"/>
        <family val="2"/>
      </rPr>
      <t xml:space="preserve">2 </t>
    </r>
    <r>
      <rPr>
        <sz val="14"/>
        <color theme="1"/>
        <rFont val="Verdana"/>
        <family val="2"/>
      </rPr>
      <t xml:space="preserve">Els preus de referència parcials indiquen límits màxim parcials de l'oferta. </t>
    </r>
  </si>
  <si>
    <t>Dedicació (%)</t>
  </si>
  <si>
    <t>Dedicació (hores)</t>
  </si>
  <si>
    <t>Preu Oferta</t>
  </si>
  <si>
    <r>
      <rPr>
        <vertAlign val="superscript"/>
        <sz val="14"/>
        <color theme="1"/>
        <rFont val="Verdana"/>
        <family val="2"/>
      </rPr>
      <t>3</t>
    </r>
    <r>
      <rPr>
        <sz val="14"/>
        <color theme="1"/>
        <rFont val="Verdana"/>
        <family val="2"/>
      </rPr>
      <t xml:space="preserve"> Pel que fa al personal a contractar, l'amidament fa referència al nombre de treballadors.</t>
    </r>
  </si>
  <si>
    <t>Partida alçada</t>
  </si>
  <si>
    <t>TERMINI:</t>
  </si>
  <si>
    <t>12 MESOS</t>
  </si>
  <si>
    <t>INICI:</t>
  </si>
  <si>
    <t>Lloguer i manteniment</t>
  </si>
  <si>
    <t>Preu unitari/mes</t>
  </si>
  <si>
    <t>Referent aula d'estudi</t>
  </si>
  <si>
    <t>Personal</t>
  </si>
  <si>
    <t>Partides alçades a justificar</t>
  </si>
  <si>
    <r>
      <rPr>
        <vertAlign val="superscript"/>
        <sz val="12"/>
        <color theme="1"/>
        <rFont val="Verdana"/>
        <family val="2"/>
      </rPr>
      <t>1</t>
    </r>
    <r>
      <rPr>
        <sz val="12"/>
        <color theme="1"/>
        <rFont val="Verdana"/>
        <family val="2"/>
      </rPr>
      <t xml:space="preserve"> Veure detall del Plec tècnic, que prevaldrà sobre qualsevol altra descripció.</t>
    </r>
  </si>
  <si>
    <r>
      <rPr>
        <vertAlign val="superscript"/>
        <sz val="12"/>
        <color theme="1"/>
        <rFont val="Verdana"/>
        <family val="2"/>
      </rPr>
      <t xml:space="preserve">2 </t>
    </r>
    <r>
      <rPr>
        <sz val="12"/>
        <color theme="1"/>
        <rFont val="Verdana"/>
        <family val="2"/>
      </rPr>
      <t xml:space="preserve">Els preus de referència parcials indiquen límits màxim parcials de l'oferta. </t>
    </r>
  </si>
  <si>
    <r>
      <t>Descripció</t>
    </r>
    <r>
      <rPr>
        <b/>
        <vertAlign val="superscript"/>
        <sz val="12"/>
        <color theme="1"/>
        <rFont val="Verdana"/>
        <family val="2"/>
      </rPr>
      <t>1</t>
    </r>
  </si>
  <si>
    <r>
      <t>Preu de referència parcial màxim</t>
    </r>
    <r>
      <rPr>
        <b/>
        <vertAlign val="superscript"/>
        <sz val="12"/>
        <color theme="1"/>
        <rFont val="Verdana"/>
        <family val="2"/>
      </rPr>
      <t>2</t>
    </r>
  </si>
  <si>
    <r>
      <rPr>
        <vertAlign val="superscript"/>
        <sz val="12"/>
        <color theme="1"/>
        <rFont val="Verdana"/>
        <family val="2"/>
      </rPr>
      <t>3</t>
    </r>
    <r>
      <rPr>
        <sz val="12"/>
        <color theme="1"/>
        <rFont val="Verdana"/>
        <family val="2"/>
      </rPr>
      <t xml:space="preserve"> La proposta de personal fa referència a les hores a cobrir, amb independència del nombre de treballadors a adscriure al projecte, però tenint en compte la</t>
    </r>
  </si>
  <si>
    <t xml:space="preserve"> jornada màxima fixada.</t>
  </si>
  <si>
    <t>F210000668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</si>
</sst>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4"/>
      <color theme="1"/>
      <name val="Calibri"/>
      <family val="2"/>
      <scheme val="minor"/>
    </font>
    <font>
      <b/>
      <sz val="14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theme="1"/>
      <name val="Verdana"/>
      <family val="2"/>
    </font>
    <font>
      <vertAlign val="superscript"/>
      <sz val="14"/>
      <color theme="1"/>
      <name val="Verdana"/>
      <family val="2"/>
    </font>
    <font>
      <b/>
      <sz val="14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2"/>
      <name val="Verdana"/>
      <family val="2"/>
    </font>
    <font>
      <sz val="12"/>
      <name val="Arial"/>
      <family val="2"/>
    </font>
    <font>
      <b/>
      <sz val="12"/>
      <color theme="1"/>
      <name val="Verdana"/>
      <family val="2"/>
    </font>
    <font>
      <b/>
      <sz val="12"/>
      <name val="Arial"/>
      <family val="2"/>
    </font>
    <font>
      <sz val="12"/>
      <color theme="1"/>
      <name val="Verdana"/>
      <family val="2"/>
    </font>
    <font>
      <vertAlign val="superscript"/>
      <sz val="12"/>
      <color theme="1"/>
      <name val="Verdana"/>
      <family val="2"/>
    </font>
    <font>
      <b/>
      <vertAlign val="superscript"/>
      <sz val="12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theme="0" tint="-0.24994659260841701"/>
        <bgColor theme="0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Font="1"/>
    <xf numFmtId="0" fontId="2" fillId="0" borderId="0" xfId="0" applyFont="1"/>
    <xf numFmtId="44" fontId="0" fillId="0" borderId="0" xfId="0" applyNumberFormat="1" applyFont="1"/>
    <xf numFmtId="0" fontId="3" fillId="0" borderId="0" xfId="0" applyFont="1"/>
    <xf numFmtId="0" fontId="4" fillId="0" borderId="0" xfId="0" applyFont="1"/>
    <xf numFmtId="0" fontId="4" fillId="0" borderId="0" xfId="0" applyFont="1" applyBorder="1"/>
    <xf numFmtId="0" fontId="5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6" xfId="0" applyFont="1" applyBorder="1" applyAlignment="1">
      <alignment wrapText="1"/>
    </xf>
    <xf numFmtId="44" fontId="9" fillId="2" borderId="16" xfId="1" applyFont="1" applyFill="1" applyBorder="1" applyAlignment="1">
      <alignment wrapText="1"/>
    </xf>
    <xf numFmtId="10" fontId="9" fillId="0" borderId="16" xfId="2" applyNumberFormat="1" applyFont="1" applyBorder="1" applyAlignment="1">
      <alignment wrapText="1"/>
    </xf>
    <xf numFmtId="0" fontId="9" fillId="0" borderId="6" xfId="0" applyFont="1" applyBorder="1" applyAlignment="1">
      <alignment wrapText="1"/>
    </xf>
    <xf numFmtId="44" fontId="9" fillId="2" borderId="6" xfId="1" applyFont="1" applyFill="1" applyBorder="1" applyAlignment="1">
      <alignment wrapText="1"/>
    </xf>
    <xf numFmtId="10" fontId="9" fillId="0" borderId="6" xfId="2" applyNumberFormat="1" applyFont="1" applyBorder="1" applyAlignment="1">
      <alignment wrapText="1"/>
    </xf>
    <xf numFmtId="44" fontId="9" fillId="2" borderId="13" xfId="1" applyFont="1" applyFill="1" applyBorder="1" applyAlignment="1">
      <alignment wrapText="1"/>
    </xf>
    <xf numFmtId="10" fontId="9" fillId="0" borderId="13" xfId="2" applyNumberFormat="1" applyFont="1" applyBorder="1" applyAlignment="1">
      <alignment wrapText="1"/>
    </xf>
    <xf numFmtId="0" fontId="9" fillId="0" borderId="13" xfId="0" applyFont="1" applyBorder="1" applyAlignment="1">
      <alignment wrapText="1"/>
    </xf>
    <xf numFmtId="0" fontId="9" fillId="3" borderId="8" xfId="0" applyFont="1" applyFill="1" applyBorder="1" applyAlignment="1">
      <alignment wrapText="1"/>
    </xf>
    <xf numFmtId="9" fontId="9" fillId="3" borderId="8" xfId="2" applyFont="1" applyFill="1" applyBorder="1" applyAlignment="1">
      <alignment wrapText="1"/>
    </xf>
    <xf numFmtId="4" fontId="11" fillId="0" borderId="4" xfId="0" applyNumberFormat="1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0" fontId="5" fillId="0" borderId="0" xfId="0" applyFont="1" applyFill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/>
    <xf numFmtId="164" fontId="9" fillId="0" borderId="16" xfId="1" applyNumberFormat="1" applyFont="1" applyFill="1" applyBorder="1" applyAlignment="1">
      <alignment wrapText="1"/>
    </xf>
    <xf numFmtId="164" fontId="9" fillId="0" borderId="6" xfId="1" applyNumberFormat="1" applyFont="1" applyFill="1" applyBorder="1" applyAlignment="1">
      <alignment wrapText="1"/>
    </xf>
    <xf numFmtId="164" fontId="9" fillId="0" borderId="13" xfId="1" applyNumberFormat="1" applyFont="1" applyFill="1" applyBorder="1" applyAlignment="1">
      <alignment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wrapText="1"/>
    </xf>
    <xf numFmtId="9" fontId="9" fillId="0" borderId="0" xfId="2" applyFont="1" applyFill="1" applyBorder="1" applyAlignment="1">
      <alignment wrapText="1"/>
    </xf>
    <xf numFmtId="44" fontId="9" fillId="0" borderId="0" xfId="1" applyFont="1" applyFill="1" applyBorder="1" applyAlignment="1">
      <alignment wrapText="1"/>
    </xf>
    <xf numFmtId="4" fontId="11" fillId="0" borderId="0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4" fontId="11" fillId="0" borderId="25" xfId="0" applyNumberFormat="1" applyFont="1" applyBorder="1" applyAlignment="1">
      <alignment horizontal="center"/>
    </xf>
    <xf numFmtId="0" fontId="9" fillId="0" borderId="15" xfId="0" applyFont="1" applyBorder="1" applyAlignment="1">
      <alignment wrapText="1"/>
    </xf>
    <xf numFmtId="44" fontId="9" fillId="0" borderId="26" xfId="1" applyFont="1" applyBorder="1" applyAlignment="1">
      <alignment wrapText="1"/>
    </xf>
    <xf numFmtId="0" fontId="9" fillId="0" borderId="5" xfId="0" applyFont="1" applyBorder="1" applyAlignment="1">
      <alignment wrapText="1"/>
    </xf>
    <xf numFmtId="44" fontId="9" fillId="0" borderId="27" xfId="1" applyFont="1" applyBorder="1" applyAlignment="1">
      <alignment wrapText="1"/>
    </xf>
    <xf numFmtId="0" fontId="9" fillId="0" borderId="14" xfId="0" applyFont="1" applyBorder="1" applyAlignment="1">
      <alignment wrapText="1"/>
    </xf>
    <xf numFmtId="0" fontId="9" fillId="3" borderId="7" xfId="0" applyFont="1" applyFill="1" applyBorder="1" applyAlignment="1">
      <alignment wrapText="1"/>
    </xf>
    <xf numFmtId="44" fontId="9" fillId="0" borderId="9" xfId="1" applyFont="1" applyBorder="1" applyAlignment="1">
      <alignment wrapText="1"/>
    </xf>
    <xf numFmtId="44" fontId="11" fillId="0" borderId="3" xfId="0" applyNumberFormat="1" applyFont="1" applyFill="1" applyBorder="1" applyAlignment="1">
      <alignment wrapText="1"/>
    </xf>
    <xf numFmtId="44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 vertical="center"/>
    </xf>
    <xf numFmtId="44" fontId="9" fillId="0" borderId="23" xfId="1" applyFont="1" applyBorder="1" applyAlignment="1">
      <alignment wrapText="1"/>
    </xf>
    <xf numFmtId="44" fontId="9" fillId="0" borderId="24" xfId="1" applyFont="1" applyBorder="1" applyAlignment="1">
      <alignment wrapText="1"/>
    </xf>
    <xf numFmtId="44" fontId="9" fillId="0" borderId="25" xfId="1" applyFont="1" applyBorder="1" applyAlignment="1">
      <alignment wrapText="1"/>
    </xf>
    <xf numFmtId="44" fontId="11" fillId="0" borderId="30" xfId="0" applyNumberFormat="1" applyFont="1" applyFill="1" applyBorder="1" applyAlignment="1">
      <alignment wrapText="1"/>
    </xf>
    <xf numFmtId="0" fontId="9" fillId="0" borderId="0" xfId="0" applyFont="1" applyFill="1"/>
    <xf numFmtId="0" fontId="14" fillId="0" borderId="0" xfId="0" applyFont="1" applyAlignment="1" applyProtection="1">
      <alignment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7" fillId="0" borderId="13" xfId="0" applyFont="1" applyBorder="1" applyAlignment="1">
      <alignment horizontal="right" vertical="center" wrapText="1"/>
    </xf>
    <xf numFmtId="0" fontId="17" fillId="0" borderId="13" xfId="0" applyFont="1" applyBorder="1" applyAlignment="1">
      <alignment vertical="center" wrapText="1"/>
    </xf>
    <xf numFmtId="164" fontId="17" fillId="0" borderId="6" xfId="1" applyNumberFormat="1" applyFont="1" applyFill="1" applyBorder="1" applyAlignment="1">
      <alignment wrapText="1"/>
    </xf>
    <xf numFmtId="0" fontId="17" fillId="0" borderId="6" xfId="0" applyFont="1" applyBorder="1" applyAlignment="1">
      <alignment vertical="center" wrapText="1"/>
    </xf>
    <xf numFmtId="0" fontId="17" fillId="0" borderId="31" xfId="0" applyFont="1" applyBorder="1" applyAlignment="1">
      <alignment horizontal="left" vertical="center" wrapText="1"/>
    </xf>
    <xf numFmtId="44" fontId="17" fillId="2" borderId="13" xfId="1" applyFont="1" applyFill="1" applyBorder="1" applyAlignment="1">
      <alignment wrapText="1"/>
    </xf>
    <xf numFmtId="164" fontId="17" fillId="0" borderId="13" xfId="1" applyNumberFormat="1" applyFont="1" applyFill="1" applyBorder="1" applyAlignment="1">
      <alignment wrapText="1"/>
    </xf>
    <xf numFmtId="164" fontId="17" fillId="0" borderId="16" xfId="1" applyNumberFormat="1" applyFont="1" applyFill="1" applyBorder="1" applyAlignment="1">
      <alignment wrapText="1"/>
    </xf>
    <xf numFmtId="0" fontId="17" fillId="3" borderId="29" xfId="0" applyFont="1" applyFill="1" applyBorder="1" applyAlignment="1">
      <alignment wrapText="1"/>
    </xf>
    <xf numFmtId="0" fontId="17" fillId="0" borderId="34" xfId="0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12" fillId="0" borderId="0" xfId="0" applyFont="1" applyFill="1" applyAlignment="1">
      <alignment wrapText="1"/>
    </xf>
    <xf numFmtId="0" fontId="17" fillId="0" borderId="0" xfId="0" applyFont="1" applyAlignment="1">
      <alignment wrapText="1"/>
    </xf>
    <xf numFmtId="9" fontId="17" fillId="0" borderId="13" xfId="2" applyFont="1" applyBorder="1" applyAlignment="1">
      <alignment horizontal="right" vertical="center" wrapText="1"/>
    </xf>
    <xf numFmtId="9" fontId="17" fillId="0" borderId="6" xfId="2" applyFont="1" applyBorder="1" applyAlignment="1">
      <alignment horizontal="right" vertical="center" wrapText="1"/>
    </xf>
    <xf numFmtId="9" fontId="17" fillId="3" borderId="29" xfId="2" applyFont="1" applyFill="1" applyBorder="1" applyAlignment="1">
      <alignment wrapText="1"/>
    </xf>
    <xf numFmtId="0" fontId="17" fillId="2" borderId="0" xfId="0" applyFont="1" applyFill="1" applyAlignment="1">
      <alignment wrapText="1"/>
    </xf>
    <xf numFmtId="44" fontId="12" fillId="0" borderId="0" xfId="0" applyNumberFormat="1" applyFont="1" applyAlignment="1">
      <alignment wrapText="1"/>
    </xf>
    <xf numFmtId="0" fontId="12" fillId="0" borderId="0" xfId="0" applyFont="1" applyAlignment="1">
      <alignment horizontal="left" wrapText="1"/>
    </xf>
    <xf numFmtId="0" fontId="15" fillId="0" borderId="0" xfId="0" applyFont="1" applyFill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left" wrapText="1"/>
    </xf>
    <xf numFmtId="0" fontId="15" fillId="0" borderId="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44" fontId="17" fillId="0" borderId="36" xfId="0" applyNumberFormat="1" applyFont="1" applyBorder="1" applyAlignment="1">
      <alignment horizontal="center" vertical="center" wrapText="1"/>
    </xf>
    <xf numFmtId="44" fontId="17" fillId="0" borderId="32" xfId="0" applyNumberFormat="1" applyFont="1" applyBorder="1" applyAlignment="1">
      <alignment horizontal="center" vertical="center" wrapText="1"/>
    </xf>
    <xf numFmtId="44" fontId="17" fillId="0" borderId="32" xfId="1" applyFont="1" applyBorder="1" applyAlignment="1">
      <alignment wrapText="1"/>
    </xf>
    <xf numFmtId="44" fontId="17" fillId="0" borderId="32" xfId="1" applyFont="1" applyFill="1" applyBorder="1" applyAlignment="1">
      <alignment wrapText="1"/>
    </xf>
    <xf numFmtId="44" fontId="15" fillId="0" borderId="37" xfId="0" applyNumberFormat="1" applyFont="1" applyFill="1" applyBorder="1" applyAlignment="1">
      <alignment wrapText="1"/>
    </xf>
    <xf numFmtId="4" fontId="15" fillId="0" borderId="21" xfId="0" applyNumberFormat="1" applyFont="1" applyBorder="1" applyAlignment="1">
      <alignment horizontal="center" wrapText="1"/>
    </xf>
    <xf numFmtId="4" fontId="15" fillId="0" borderId="19" xfId="0" applyNumberFormat="1" applyFont="1" applyFill="1" applyBorder="1" applyAlignment="1">
      <alignment horizontal="center" wrapText="1"/>
    </xf>
    <xf numFmtId="4" fontId="15" fillId="0" borderId="1" xfId="0" applyNumberFormat="1" applyFont="1" applyFill="1" applyBorder="1" applyAlignment="1">
      <alignment horizontal="center" wrapText="1"/>
    </xf>
    <xf numFmtId="0" fontId="17" fillId="0" borderId="0" xfId="0" applyFont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17" fillId="0" borderId="31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left" vertical="center" wrapText="1"/>
    </xf>
    <xf numFmtId="44" fontId="17" fillId="2" borderId="15" xfId="1" applyFont="1" applyFill="1" applyBorder="1" applyAlignment="1">
      <alignment horizontal="center" vertical="center" wrapText="1"/>
    </xf>
    <xf numFmtId="44" fontId="17" fillId="2" borderId="14" xfId="1" applyFont="1" applyFill="1" applyBorder="1" applyAlignment="1">
      <alignment horizontal="center" vertical="center" wrapText="1"/>
    </xf>
    <xf numFmtId="44" fontId="17" fillId="2" borderId="28" xfId="1" applyFont="1" applyFill="1" applyBorder="1" applyAlignment="1">
      <alignment horizontal="center" wrapText="1"/>
    </xf>
    <xf numFmtId="44" fontId="17" fillId="2" borderId="14" xfId="1" applyFont="1" applyFill="1" applyBorder="1" applyAlignment="1">
      <alignment horizontal="center" wrapText="1"/>
    </xf>
    <xf numFmtId="44" fontId="17" fillId="0" borderId="18" xfId="1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44" fontId="17" fillId="2" borderId="28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justify" wrapText="1"/>
    </xf>
    <xf numFmtId="0" fontId="17" fillId="0" borderId="0" xfId="0" applyFont="1" applyAlignment="1">
      <alignment horizont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 applyAlignment="1">
      <alignment horizontal="left" vertical="justify"/>
    </xf>
    <xf numFmtId="0" fontId="6" fillId="0" borderId="0" xfId="0" applyFont="1" applyAlignment="1" applyProtection="1">
      <alignment horizontal="center" vertical="center" wrapText="1"/>
      <protection locked="0"/>
    </xf>
    <xf numFmtId="4" fontId="11" fillId="0" borderId="23" xfId="0" applyNumberFormat="1" applyFont="1" applyBorder="1" applyAlignment="1">
      <alignment horizontal="center" vertical="center"/>
    </xf>
    <xf numFmtId="4" fontId="11" fillId="0" borderId="24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2:H37"/>
  <sheetViews>
    <sheetView tabSelected="1" topLeftCell="A7" zoomScaleNormal="100" zoomScaleSheetLayoutView="70" workbookViewId="0">
      <selection activeCell="F19" sqref="F19"/>
    </sheetView>
  </sheetViews>
  <sheetFormatPr defaultColWidth="11.453125" defaultRowHeight="15.5" x14ac:dyDescent="0.35"/>
  <cols>
    <col min="1" max="1" width="22.1796875" style="79" customWidth="1"/>
    <col min="2" max="2" width="68.26953125" style="87" customWidth="1"/>
    <col min="3" max="3" width="17" style="79" customWidth="1"/>
    <col min="4" max="4" width="15.7265625" style="79" customWidth="1"/>
    <col min="5" max="5" width="14" style="79" customWidth="1"/>
    <col min="6" max="6" width="9.7265625" style="79" bestFit="1" customWidth="1"/>
    <col min="7" max="7" width="20.453125" style="79" customWidth="1"/>
    <col min="8" max="8" width="22.7265625" style="79" customWidth="1"/>
    <col min="9" max="16384" width="11.453125" style="79"/>
  </cols>
  <sheetData>
    <row r="2" spans="1:8" ht="35.25" customHeight="1" x14ac:dyDescent="0.35">
      <c r="A2" s="104" t="s">
        <v>8</v>
      </c>
      <c r="B2" s="104"/>
      <c r="C2" s="104"/>
      <c r="D2" s="104"/>
      <c r="E2" s="104"/>
      <c r="F2" s="104"/>
      <c r="G2" s="104"/>
      <c r="H2" s="66"/>
    </row>
    <row r="3" spans="1:8" ht="27.75" customHeight="1" x14ac:dyDescent="0.35">
      <c r="A3" s="104"/>
      <c r="B3" s="104"/>
      <c r="C3" s="104"/>
      <c r="D3" s="104"/>
      <c r="E3" s="104"/>
      <c r="F3" s="104"/>
      <c r="G3" s="104"/>
      <c r="H3" s="66"/>
    </row>
    <row r="4" spans="1:8" ht="48.75" customHeight="1" x14ac:dyDescent="0.35">
      <c r="A4" s="67" t="s">
        <v>19</v>
      </c>
      <c r="B4" s="88" t="s">
        <v>48</v>
      </c>
      <c r="C4" s="68"/>
      <c r="D4" s="68"/>
      <c r="E4" s="68"/>
      <c r="F4" s="68"/>
      <c r="G4" s="68"/>
      <c r="H4" s="66"/>
    </row>
    <row r="5" spans="1:8" ht="48.75" customHeight="1" x14ac:dyDescent="0.25">
      <c r="A5" s="68"/>
      <c r="B5" s="89"/>
      <c r="C5" s="68"/>
      <c r="D5" s="68"/>
      <c r="E5" s="68"/>
      <c r="F5" s="68"/>
      <c r="G5" s="68"/>
      <c r="H5" s="66"/>
    </row>
    <row r="6" spans="1:8" ht="16.5" thickBot="1" x14ac:dyDescent="0.3"/>
    <row r="7" spans="1:8" ht="60" customHeight="1" thickBot="1" x14ac:dyDescent="0.4">
      <c r="A7" s="91" t="s">
        <v>0</v>
      </c>
      <c r="B7" s="92" t="s">
        <v>44</v>
      </c>
      <c r="C7" s="93" t="s">
        <v>38</v>
      </c>
      <c r="D7" s="93" t="s">
        <v>30</v>
      </c>
      <c r="E7" s="93" t="s">
        <v>29</v>
      </c>
      <c r="F7" s="93" t="s">
        <v>2</v>
      </c>
      <c r="G7" s="94" t="s">
        <v>31</v>
      </c>
      <c r="H7" s="91" t="s">
        <v>45</v>
      </c>
    </row>
    <row r="8" spans="1:8" x14ac:dyDescent="0.35">
      <c r="A8" s="116" t="s">
        <v>40</v>
      </c>
      <c r="B8" s="110" t="s">
        <v>10</v>
      </c>
      <c r="C8" s="111"/>
      <c r="D8" s="69">
        <v>8</v>
      </c>
      <c r="E8" s="82">
        <f t="shared" ref="E8:E18" si="0">$D8/40</f>
        <v>0.2</v>
      </c>
      <c r="F8" s="70">
        <v>8</v>
      </c>
      <c r="G8" s="95">
        <f>C8*E8*F8</f>
        <v>0</v>
      </c>
      <c r="H8" s="115">
        <f>H21-H20-H19</f>
        <v>149826.39000000001</v>
      </c>
    </row>
    <row r="9" spans="1:8" x14ac:dyDescent="0.35">
      <c r="A9" s="116"/>
      <c r="B9" s="106"/>
      <c r="C9" s="112"/>
      <c r="D9" s="71">
        <v>12</v>
      </c>
      <c r="E9" s="83">
        <f t="shared" si="0"/>
        <v>0.3</v>
      </c>
      <c r="F9" s="72">
        <v>3</v>
      </c>
      <c r="G9" s="96">
        <f>C8*E9*F9</f>
        <v>0</v>
      </c>
      <c r="H9" s="115"/>
    </row>
    <row r="10" spans="1:8" x14ac:dyDescent="0.35">
      <c r="A10" s="116"/>
      <c r="B10" s="105" t="s">
        <v>5</v>
      </c>
      <c r="C10" s="113"/>
      <c r="D10" s="71">
        <v>28.5</v>
      </c>
      <c r="E10" s="83">
        <f t="shared" si="0"/>
        <v>0.71250000000000002</v>
      </c>
      <c r="F10" s="72">
        <v>8</v>
      </c>
      <c r="G10" s="96">
        <f>C10*E10*F10</f>
        <v>0</v>
      </c>
      <c r="H10" s="115"/>
    </row>
    <row r="11" spans="1:8" x14ac:dyDescent="0.35">
      <c r="A11" s="116"/>
      <c r="B11" s="106"/>
      <c r="C11" s="114"/>
      <c r="D11" s="71">
        <v>60</v>
      </c>
      <c r="E11" s="83">
        <f t="shared" si="0"/>
        <v>1.5</v>
      </c>
      <c r="F11" s="72">
        <v>3</v>
      </c>
      <c r="G11" s="96">
        <f>C10*E11*F11</f>
        <v>0</v>
      </c>
      <c r="H11" s="115"/>
    </row>
    <row r="12" spans="1:8" x14ac:dyDescent="0.35">
      <c r="A12" s="116"/>
      <c r="B12" s="105" t="s">
        <v>13</v>
      </c>
      <c r="C12" s="113"/>
      <c r="D12" s="71">
        <v>55</v>
      </c>
      <c r="E12" s="83">
        <f t="shared" si="0"/>
        <v>1.375</v>
      </c>
      <c r="F12" s="72">
        <v>8</v>
      </c>
      <c r="G12" s="96">
        <f>C12*E12*F12</f>
        <v>0</v>
      </c>
      <c r="H12" s="115"/>
    </row>
    <row r="13" spans="1:8" ht="18" customHeight="1" x14ac:dyDescent="0.35">
      <c r="A13" s="116"/>
      <c r="B13" s="106"/>
      <c r="C13" s="114"/>
      <c r="D13" s="71">
        <v>75</v>
      </c>
      <c r="E13" s="83">
        <f t="shared" si="0"/>
        <v>1.875</v>
      </c>
      <c r="F13" s="72">
        <v>3</v>
      </c>
      <c r="G13" s="96">
        <f>C12*E13*F13</f>
        <v>0</v>
      </c>
      <c r="H13" s="115"/>
    </row>
    <row r="14" spans="1:8" ht="18.75" customHeight="1" x14ac:dyDescent="0.35">
      <c r="A14" s="116"/>
      <c r="B14" s="73" t="s">
        <v>14</v>
      </c>
      <c r="C14" s="74"/>
      <c r="D14" s="75">
        <v>40</v>
      </c>
      <c r="E14" s="83">
        <f t="shared" si="0"/>
        <v>1</v>
      </c>
      <c r="F14" s="72">
        <v>8</v>
      </c>
      <c r="G14" s="96">
        <f>C14*E14*F14</f>
        <v>0</v>
      </c>
      <c r="H14" s="115"/>
    </row>
    <row r="15" spans="1:8" ht="21" customHeight="1" x14ac:dyDescent="0.35">
      <c r="A15" s="116"/>
      <c r="B15" s="105" t="s">
        <v>39</v>
      </c>
      <c r="C15" s="121"/>
      <c r="D15" s="75">
        <v>10</v>
      </c>
      <c r="E15" s="83">
        <f t="shared" si="0"/>
        <v>0.25</v>
      </c>
      <c r="F15" s="72">
        <v>8</v>
      </c>
      <c r="G15" s="96">
        <f>C15*E15*F15</f>
        <v>0</v>
      </c>
      <c r="H15" s="115"/>
    </row>
    <row r="16" spans="1:8" ht="21" customHeight="1" x14ac:dyDescent="0.35">
      <c r="A16" s="116"/>
      <c r="B16" s="106"/>
      <c r="C16" s="112"/>
      <c r="D16" s="75">
        <v>15</v>
      </c>
      <c r="E16" s="83">
        <f t="shared" si="0"/>
        <v>0.375</v>
      </c>
      <c r="F16" s="72">
        <v>3</v>
      </c>
      <c r="G16" s="96">
        <f>C15*E16*F16</f>
        <v>0</v>
      </c>
      <c r="H16" s="115"/>
    </row>
    <row r="17" spans="1:8" ht="17.25" customHeight="1" x14ac:dyDescent="0.35">
      <c r="A17" s="116"/>
      <c r="B17" s="105" t="s">
        <v>15</v>
      </c>
      <c r="C17" s="121"/>
      <c r="D17" s="71">
        <v>18</v>
      </c>
      <c r="E17" s="83">
        <f t="shared" si="0"/>
        <v>0.45</v>
      </c>
      <c r="F17" s="72">
        <v>8</v>
      </c>
      <c r="G17" s="96">
        <f t="shared" ref="G17" si="1">C17*E17*F17</f>
        <v>0</v>
      </c>
      <c r="H17" s="115"/>
    </row>
    <row r="18" spans="1:8" ht="16.5" customHeight="1" x14ac:dyDescent="0.35">
      <c r="A18" s="117"/>
      <c r="B18" s="106"/>
      <c r="C18" s="112"/>
      <c r="D18" s="76">
        <v>60</v>
      </c>
      <c r="E18" s="83">
        <f t="shared" si="0"/>
        <v>1.5</v>
      </c>
      <c r="F18" s="72">
        <v>3</v>
      </c>
      <c r="G18" s="96">
        <f>C17*E18*F18</f>
        <v>0</v>
      </c>
      <c r="H18" s="115"/>
    </row>
    <row r="19" spans="1:8" ht="21.75" customHeight="1" x14ac:dyDescent="0.35">
      <c r="A19" s="118" t="s">
        <v>41</v>
      </c>
      <c r="B19" s="73" t="s">
        <v>17</v>
      </c>
      <c r="C19" s="77"/>
      <c r="D19" s="77"/>
      <c r="E19" s="84"/>
      <c r="F19" s="77"/>
      <c r="G19" s="97">
        <v>20000</v>
      </c>
      <c r="H19" s="100">
        <f>G19</f>
        <v>20000</v>
      </c>
    </row>
    <row r="20" spans="1:8" ht="23.25" customHeight="1" thickBot="1" x14ac:dyDescent="0.4">
      <c r="A20" s="119"/>
      <c r="B20" s="78" t="s">
        <v>37</v>
      </c>
      <c r="C20" s="77"/>
      <c r="D20" s="77"/>
      <c r="E20" s="84"/>
      <c r="F20" s="77"/>
      <c r="G20" s="98">
        <v>14400</v>
      </c>
      <c r="H20" s="101">
        <f>G20</f>
        <v>14400</v>
      </c>
    </row>
    <row r="21" spans="1:8" ht="18.75" customHeight="1" thickBot="1" x14ac:dyDescent="0.4">
      <c r="A21" s="107" t="s">
        <v>18</v>
      </c>
      <c r="B21" s="108"/>
      <c r="C21" s="108"/>
      <c r="D21" s="108"/>
      <c r="E21" s="108"/>
      <c r="F21" s="109"/>
      <c r="G21" s="99">
        <f>SUM(G9:G19)</f>
        <v>20000</v>
      </c>
      <c r="H21" s="102">
        <v>184226.39</v>
      </c>
    </row>
    <row r="22" spans="1:8" x14ac:dyDescent="0.35">
      <c r="C22" s="80"/>
      <c r="D22" s="80"/>
    </row>
    <row r="23" spans="1:8" x14ac:dyDescent="0.35">
      <c r="A23" s="81"/>
      <c r="B23" s="90"/>
      <c r="C23" s="81"/>
      <c r="D23" s="81"/>
      <c r="E23" s="81"/>
      <c r="F23" s="81"/>
    </row>
    <row r="24" spans="1:8" x14ac:dyDescent="0.35">
      <c r="A24" s="85"/>
      <c r="B24" s="90" t="s">
        <v>3</v>
      </c>
      <c r="C24" s="81"/>
      <c r="D24" s="81"/>
      <c r="E24" s="81"/>
      <c r="F24" s="81"/>
    </row>
    <row r="25" spans="1:8" x14ac:dyDescent="0.35">
      <c r="A25" s="81"/>
      <c r="B25" s="90"/>
      <c r="C25" s="81"/>
      <c r="D25" s="81"/>
      <c r="E25" s="81"/>
      <c r="F25" s="81"/>
    </row>
    <row r="26" spans="1:8" x14ac:dyDescent="0.35">
      <c r="A26" s="120" t="s">
        <v>42</v>
      </c>
      <c r="B26" s="120"/>
      <c r="C26" s="120"/>
      <c r="D26" s="120"/>
      <c r="E26" s="120"/>
      <c r="F26" s="120"/>
      <c r="G26" s="120"/>
      <c r="H26" s="120"/>
    </row>
    <row r="27" spans="1:8" x14ac:dyDescent="0.35">
      <c r="A27" s="81"/>
      <c r="B27" s="90"/>
      <c r="C27" s="81"/>
      <c r="D27" s="81"/>
      <c r="E27" s="81"/>
      <c r="F27" s="81"/>
    </row>
    <row r="28" spans="1:8" ht="25.5" customHeight="1" x14ac:dyDescent="0.35">
      <c r="A28" s="103" t="s">
        <v>43</v>
      </c>
      <c r="B28" s="103"/>
      <c r="C28" s="81"/>
      <c r="D28" s="81"/>
      <c r="E28" s="81"/>
      <c r="F28" s="81"/>
    </row>
    <row r="29" spans="1:8" x14ac:dyDescent="0.35">
      <c r="A29" s="122" t="s">
        <v>27</v>
      </c>
      <c r="B29" s="122"/>
      <c r="C29" s="122"/>
      <c r="D29" s="122"/>
      <c r="E29" s="122"/>
      <c r="F29" s="122"/>
      <c r="G29" s="122"/>
      <c r="H29" s="122"/>
    </row>
    <row r="30" spans="1:8" x14ac:dyDescent="0.35">
      <c r="A30" s="81"/>
      <c r="B30" s="90"/>
      <c r="C30" s="81"/>
      <c r="D30" s="81"/>
      <c r="E30" s="81"/>
      <c r="F30" s="81"/>
    </row>
    <row r="31" spans="1:8" x14ac:dyDescent="0.35">
      <c r="A31" s="120" t="s">
        <v>46</v>
      </c>
      <c r="B31" s="120"/>
      <c r="C31" s="120"/>
      <c r="D31" s="120"/>
      <c r="E31" s="120"/>
      <c r="F31" s="120"/>
      <c r="G31" s="120"/>
      <c r="H31" s="120"/>
    </row>
    <row r="32" spans="1:8" x14ac:dyDescent="0.35">
      <c r="A32" s="120" t="s">
        <v>47</v>
      </c>
      <c r="B32" s="120"/>
      <c r="C32" s="90"/>
      <c r="D32" s="90"/>
      <c r="E32" s="90"/>
      <c r="F32" s="90"/>
      <c r="G32" s="90"/>
      <c r="H32" s="90"/>
    </row>
    <row r="33" spans="1:8" x14ac:dyDescent="0.35">
      <c r="A33" s="81"/>
      <c r="B33" s="90"/>
      <c r="C33" s="81"/>
      <c r="D33" s="81"/>
      <c r="E33" s="81"/>
      <c r="F33" s="81"/>
    </row>
    <row r="34" spans="1:8" x14ac:dyDescent="0.35">
      <c r="A34" s="123" t="s">
        <v>25</v>
      </c>
      <c r="B34" s="123"/>
      <c r="C34" s="123"/>
      <c r="D34" s="123"/>
      <c r="E34" s="123"/>
      <c r="F34" s="123"/>
      <c r="G34" s="123"/>
      <c r="H34" s="123"/>
    </row>
    <row r="35" spans="1:8" x14ac:dyDescent="0.35">
      <c r="A35" s="120" t="s">
        <v>26</v>
      </c>
      <c r="B35" s="120"/>
      <c r="C35" s="120"/>
      <c r="D35" s="120"/>
      <c r="E35" s="120"/>
      <c r="F35" s="120"/>
      <c r="G35" s="120"/>
      <c r="H35" s="120"/>
    </row>
    <row r="36" spans="1:8" x14ac:dyDescent="0.35">
      <c r="A36" s="81"/>
      <c r="B36" s="90"/>
      <c r="C36" s="81"/>
      <c r="D36" s="81"/>
      <c r="E36" s="81"/>
      <c r="F36" s="81"/>
      <c r="G36" s="86"/>
    </row>
    <row r="37" spans="1:8" x14ac:dyDescent="0.35">
      <c r="A37" s="81"/>
      <c r="B37" s="90"/>
      <c r="C37" s="81"/>
      <c r="D37" s="81"/>
      <c r="E37" s="81"/>
      <c r="F37" s="81"/>
    </row>
  </sheetData>
  <mergeCells count="22">
    <mergeCell ref="A29:H29"/>
    <mergeCell ref="A31:H31"/>
    <mergeCell ref="A34:H34"/>
    <mergeCell ref="A35:H35"/>
    <mergeCell ref="A32:B32"/>
    <mergeCell ref="H8:H18"/>
    <mergeCell ref="A8:A18"/>
    <mergeCell ref="A19:A20"/>
    <mergeCell ref="A26:H26"/>
    <mergeCell ref="B15:B16"/>
    <mergeCell ref="C15:C16"/>
    <mergeCell ref="B17:B18"/>
    <mergeCell ref="C12:C13"/>
    <mergeCell ref="C17:C18"/>
    <mergeCell ref="A28:B28"/>
    <mergeCell ref="A2:G3"/>
    <mergeCell ref="B10:B11"/>
    <mergeCell ref="A21:F21"/>
    <mergeCell ref="B8:B9"/>
    <mergeCell ref="C8:C9"/>
    <mergeCell ref="B12:B13"/>
    <mergeCell ref="C10:C1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headerFooter>
    <oddFooter>Página &amp;P</oddFooter>
  </headerFooter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view="pageBreakPreview" zoomScale="70" zoomScaleNormal="100" zoomScaleSheetLayoutView="70" workbookViewId="0">
      <selection sqref="A1:XFD1048576"/>
    </sheetView>
  </sheetViews>
  <sheetFormatPr defaultColWidth="11.453125" defaultRowHeight="14.5" x14ac:dyDescent="0.35"/>
  <cols>
    <col min="1" max="1" width="29" customWidth="1"/>
    <col min="2" max="2" width="78.54296875" customWidth="1"/>
    <col min="3" max="3" width="22" customWidth="1"/>
    <col min="4" max="5" width="28" customWidth="1"/>
    <col min="6" max="6" width="22.7265625" customWidth="1"/>
    <col min="7" max="7" width="24.81640625" customWidth="1"/>
    <col min="8" max="8" width="40.7265625" customWidth="1"/>
    <col min="9" max="9" width="30.7265625" customWidth="1"/>
    <col min="10" max="10" width="47.26953125" customWidth="1"/>
  </cols>
  <sheetData>
    <row r="1" spans="1:10" ht="18.75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17.5" x14ac:dyDescent="0.35">
      <c r="A2" s="129" t="s">
        <v>8</v>
      </c>
      <c r="B2" s="129"/>
      <c r="C2" s="129"/>
      <c r="D2" s="129"/>
      <c r="E2" s="129"/>
      <c r="F2" s="129"/>
      <c r="G2" s="129"/>
      <c r="H2" s="129"/>
      <c r="I2" s="33"/>
      <c r="J2" s="8"/>
    </row>
    <row r="3" spans="1:10" ht="48.75" customHeight="1" x14ac:dyDescent="0.35">
      <c r="A3" s="129"/>
      <c r="B3" s="129"/>
      <c r="C3" s="129"/>
      <c r="D3" s="129"/>
      <c r="E3" s="129"/>
      <c r="F3" s="129"/>
      <c r="G3" s="129"/>
      <c r="H3" s="129"/>
      <c r="I3" s="33"/>
      <c r="J3" s="8"/>
    </row>
    <row r="4" spans="1:10" ht="48.75" customHeight="1" x14ac:dyDescent="0.35">
      <c r="A4" s="33" t="s">
        <v>19</v>
      </c>
      <c r="B4" s="59" t="s">
        <v>20</v>
      </c>
      <c r="C4" s="9"/>
      <c r="D4" s="9"/>
      <c r="E4" s="9"/>
      <c r="F4" s="9"/>
      <c r="G4" s="9"/>
      <c r="H4" s="9"/>
      <c r="I4" s="9"/>
      <c r="J4" s="8"/>
    </row>
    <row r="5" spans="1:10" ht="48.75" customHeight="1" x14ac:dyDescent="0.25">
      <c r="A5" s="9" t="s">
        <v>34</v>
      </c>
      <c r="B5" s="9" t="s">
        <v>35</v>
      </c>
      <c r="C5" s="9"/>
      <c r="D5" s="9"/>
      <c r="E5" s="9"/>
      <c r="F5" s="9"/>
      <c r="G5" s="9"/>
      <c r="H5" s="9"/>
      <c r="I5" s="9"/>
      <c r="J5" s="8"/>
    </row>
    <row r="6" spans="1:10" ht="48.75" customHeight="1" x14ac:dyDescent="0.25">
      <c r="A6" s="9" t="s">
        <v>36</v>
      </c>
      <c r="B6" s="9"/>
      <c r="C6" s="9"/>
      <c r="D6" s="9"/>
      <c r="E6" s="9"/>
      <c r="F6" s="9"/>
      <c r="G6" s="9"/>
      <c r="H6" s="9"/>
      <c r="I6" s="9"/>
      <c r="J6" s="8"/>
    </row>
    <row r="7" spans="1:10" ht="19.5" thickBot="1" x14ac:dyDescent="0.3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 ht="60" customHeight="1" thickBot="1" x14ac:dyDescent="0.4">
      <c r="A8" s="40" t="s">
        <v>0</v>
      </c>
      <c r="B8" s="40" t="s">
        <v>21</v>
      </c>
      <c r="C8" s="10" t="s">
        <v>22</v>
      </c>
      <c r="D8" s="12" t="s">
        <v>1</v>
      </c>
      <c r="E8" s="12" t="s">
        <v>30</v>
      </c>
      <c r="F8" s="11" t="s">
        <v>29</v>
      </c>
      <c r="G8" s="11" t="s">
        <v>2</v>
      </c>
      <c r="H8" s="13" t="s">
        <v>31</v>
      </c>
      <c r="I8" s="60" t="s">
        <v>33</v>
      </c>
      <c r="J8" s="47" t="s">
        <v>23</v>
      </c>
    </row>
    <row r="9" spans="1:10" ht="71.25" customHeight="1" x14ac:dyDescent="0.35">
      <c r="A9" s="41" t="s">
        <v>11</v>
      </c>
      <c r="B9" s="44" t="s">
        <v>10</v>
      </c>
      <c r="C9" s="49">
        <v>1</v>
      </c>
      <c r="D9" s="15">
        <v>2640.24</v>
      </c>
      <c r="E9" s="30">
        <v>8</v>
      </c>
      <c r="F9" s="16">
        <f>8/40</f>
        <v>0.2</v>
      </c>
      <c r="G9" s="14">
        <v>1</v>
      </c>
      <c r="H9" s="50">
        <f>C9*D9*F9*G9</f>
        <v>528.048</v>
      </c>
      <c r="I9" s="61"/>
      <c r="J9" s="130">
        <v>111240.29</v>
      </c>
    </row>
    <row r="10" spans="1:10" ht="46.5" customHeight="1" x14ac:dyDescent="0.35">
      <c r="A10" s="132" t="s">
        <v>4</v>
      </c>
      <c r="B10" s="134" t="s">
        <v>5</v>
      </c>
      <c r="C10" s="51">
        <v>1</v>
      </c>
      <c r="D10" s="18">
        <v>2380.2399999999998</v>
      </c>
      <c r="E10" s="31">
        <v>26.5</v>
      </c>
      <c r="F10" s="19">
        <f>26.5/40</f>
        <v>0.66249999999999998</v>
      </c>
      <c r="G10" s="17">
        <v>1</v>
      </c>
      <c r="H10" s="52">
        <f t="shared" ref="H10:H17" si="0">C10*D10*F10*G10</f>
        <v>1576.9089999999999</v>
      </c>
      <c r="I10" s="62"/>
      <c r="J10" s="131"/>
    </row>
    <row r="11" spans="1:10" ht="46.5" customHeight="1" x14ac:dyDescent="0.35">
      <c r="A11" s="133"/>
      <c r="B11" s="135"/>
      <c r="C11" s="51">
        <v>1</v>
      </c>
      <c r="D11" s="18">
        <v>2380.2399999999998</v>
      </c>
      <c r="E11" s="31">
        <v>7</v>
      </c>
      <c r="F11" s="19">
        <f>7/40</f>
        <v>0.17499999999999999</v>
      </c>
      <c r="G11" s="17">
        <v>1</v>
      </c>
      <c r="H11" s="52">
        <f t="shared" si="0"/>
        <v>416.54199999999992</v>
      </c>
      <c r="I11" s="62"/>
      <c r="J11" s="131"/>
    </row>
    <row r="12" spans="1:10" ht="46.5" customHeight="1" x14ac:dyDescent="0.35">
      <c r="A12" s="132" t="s">
        <v>12</v>
      </c>
      <c r="B12" s="134" t="s">
        <v>13</v>
      </c>
      <c r="C12" s="51">
        <v>1</v>
      </c>
      <c r="D12" s="18">
        <v>2323.64</v>
      </c>
      <c r="E12" s="31">
        <v>19</v>
      </c>
      <c r="F12" s="19">
        <f>19/40</f>
        <v>0.47499999999999998</v>
      </c>
      <c r="G12" s="17">
        <v>1</v>
      </c>
      <c r="H12" s="52">
        <f t="shared" si="0"/>
        <v>1103.7289999999998</v>
      </c>
      <c r="I12" s="62"/>
      <c r="J12" s="131"/>
    </row>
    <row r="13" spans="1:10" ht="46.5" customHeight="1" x14ac:dyDescent="0.35">
      <c r="A13" s="136"/>
      <c r="B13" s="137"/>
      <c r="C13" s="51">
        <v>1</v>
      </c>
      <c r="D13" s="18">
        <v>2323.64</v>
      </c>
      <c r="E13" s="31">
        <v>10.5</v>
      </c>
      <c r="F13" s="19">
        <f>10.5/40</f>
        <v>0.26250000000000001</v>
      </c>
      <c r="G13" s="17">
        <v>1</v>
      </c>
      <c r="H13" s="52">
        <f t="shared" si="0"/>
        <v>609.95550000000003</v>
      </c>
      <c r="I13" s="62"/>
      <c r="J13" s="131"/>
    </row>
    <row r="14" spans="1:10" ht="46.5" customHeight="1" x14ac:dyDescent="0.35">
      <c r="A14" s="133"/>
      <c r="B14" s="135"/>
      <c r="C14" s="51">
        <v>1</v>
      </c>
      <c r="D14" s="18">
        <v>2323.64</v>
      </c>
      <c r="E14" s="31">
        <v>20.5</v>
      </c>
      <c r="F14" s="19">
        <f>(19.25+1.25)/40</f>
        <v>0.51249999999999996</v>
      </c>
      <c r="G14" s="17">
        <v>1</v>
      </c>
      <c r="H14" s="52">
        <f t="shared" si="0"/>
        <v>1190.8654999999999</v>
      </c>
      <c r="I14" s="62"/>
      <c r="J14" s="131"/>
    </row>
    <row r="15" spans="1:10" ht="46.5" customHeight="1" x14ac:dyDescent="0.35">
      <c r="A15" s="132" t="s">
        <v>9</v>
      </c>
      <c r="B15" s="134" t="s">
        <v>14</v>
      </c>
      <c r="C15" s="51">
        <v>2</v>
      </c>
      <c r="D15" s="20">
        <v>2323.64</v>
      </c>
      <c r="E15" s="32">
        <v>12.5</v>
      </c>
      <c r="F15" s="21">
        <f>12.5/40</f>
        <v>0.3125</v>
      </c>
      <c r="G15" s="22">
        <v>1</v>
      </c>
      <c r="H15" s="52">
        <f t="shared" si="0"/>
        <v>1452.2749999999999</v>
      </c>
      <c r="I15" s="62"/>
      <c r="J15" s="131"/>
    </row>
    <row r="16" spans="1:10" ht="46.5" customHeight="1" x14ac:dyDescent="0.35">
      <c r="A16" s="133"/>
      <c r="B16" s="135"/>
      <c r="C16" s="53">
        <v>2</v>
      </c>
      <c r="D16" s="20">
        <v>2323.64</v>
      </c>
      <c r="E16" s="32">
        <v>12.5</v>
      </c>
      <c r="F16" s="21">
        <f>12.5/40</f>
        <v>0.3125</v>
      </c>
      <c r="G16" s="22">
        <v>1</v>
      </c>
      <c r="H16" s="52">
        <f t="shared" si="0"/>
        <v>1452.2749999999999</v>
      </c>
      <c r="I16" s="62"/>
      <c r="J16" s="131"/>
    </row>
    <row r="17" spans="1:10" ht="53.25" customHeight="1" x14ac:dyDescent="0.35">
      <c r="A17" s="42" t="s">
        <v>6</v>
      </c>
      <c r="B17" s="45" t="s">
        <v>15</v>
      </c>
      <c r="C17" s="51">
        <v>1</v>
      </c>
      <c r="D17" s="18">
        <v>1999.87</v>
      </c>
      <c r="E17" s="31">
        <v>18</v>
      </c>
      <c r="F17" s="19">
        <f>18/40</f>
        <v>0.45</v>
      </c>
      <c r="G17" s="17">
        <v>1</v>
      </c>
      <c r="H17" s="52">
        <f t="shared" si="0"/>
        <v>899.94150000000002</v>
      </c>
      <c r="I17" s="62"/>
      <c r="J17" s="131"/>
    </row>
    <row r="18" spans="1:10" ht="80.25" customHeight="1" thickBot="1" x14ac:dyDescent="0.4">
      <c r="A18" s="43" t="s">
        <v>16</v>
      </c>
      <c r="B18" s="46" t="s">
        <v>17</v>
      </c>
      <c r="C18" s="54"/>
      <c r="D18" s="23"/>
      <c r="E18" s="23"/>
      <c r="F18" s="24"/>
      <c r="G18" s="23"/>
      <c r="H18" s="55"/>
      <c r="I18" s="63">
        <v>6000</v>
      </c>
      <c r="J18" s="48">
        <v>6000</v>
      </c>
    </row>
    <row r="19" spans="1:10" ht="47.25" customHeight="1" thickBot="1" x14ac:dyDescent="0.4">
      <c r="A19" s="34"/>
      <c r="B19" s="35"/>
      <c r="C19" s="36"/>
      <c r="D19" s="36"/>
      <c r="E19" s="36"/>
      <c r="F19" s="37"/>
      <c r="G19" s="36"/>
      <c r="H19" s="38"/>
      <c r="I19" s="38"/>
      <c r="J19" s="39"/>
    </row>
    <row r="20" spans="1:10" ht="83.25" customHeight="1" thickBot="1" x14ac:dyDescent="0.4">
      <c r="A20" s="124" t="s">
        <v>18</v>
      </c>
      <c r="B20" s="125"/>
      <c r="C20" s="125"/>
      <c r="D20" s="125"/>
      <c r="E20" s="125"/>
      <c r="F20" s="125"/>
      <c r="G20" s="126"/>
      <c r="H20" s="56">
        <f>SUM(H9:H18)</f>
        <v>9230.5404999999992</v>
      </c>
      <c r="I20" s="64"/>
      <c r="J20" s="25">
        <f>SUM(J9:J18)</f>
        <v>117240.29</v>
      </c>
    </row>
    <row r="21" spans="1:10" ht="18.5" x14ac:dyDescent="0.45">
      <c r="A21" s="26"/>
      <c r="B21" s="26"/>
      <c r="C21" s="26"/>
      <c r="D21" s="27"/>
      <c r="E21" s="27"/>
      <c r="F21" s="26"/>
      <c r="G21" s="26"/>
      <c r="H21" s="26"/>
      <c r="I21" s="26"/>
      <c r="J21" s="7"/>
    </row>
    <row r="22" spans="1:10" ht="52.5" customHeight="1" x14ac:dyDescent="0.45">
      <c r="A22" s="28"/>
      <c r="B22" s="28"/>
      <c r="C22" s="28"/>
      <c r="D22" s="58"/>
      <c r="E22" s="58"/>
      <c r="F22" s="58"/>
      <c r="G22" s="58"/>
      <c r="H22" s="57"/>
      <c r="I22" s="57"/>
      <c r="J22" s="7"/>
    </row>
    <row r="23" spans="1:10" ht="18.5" x14ac:dyDescent="0.45">
      <c r="A23" s="65"/>
      <c r="B23" s="65"/>
      <c r="C23" s="29"/>
      <c r="D23" s="29"/>
      <c r="E23" s="29"/>
      <c r="F23" s="29"/>
      <c r="G23" s="29"/>
      <c r="H23" s="7"/>
      <c r="I23" s="7"/>
      <c r="J23" s="7"/>
    </row>
    <row r="24" spans="1:10" ht="18.5" x14ac:dyDescent="0.45">
      <c r="A24" s="65"/>
      <c r="B24" s="65"/>
      <c r="C24" s="29"/>
      <c r="D24" s="29"/>
      <c r="E24" s="29"/>
      <c r="F24" s="29"/>
      <c r="G24" s="29"/>
      <c r="H24" s="7"/>
      <c r="I24" s="7"/>
      <c r="J24" s="7"/>
    </row>
    <row r="25" spans="1:10" ht="18.5" x14ac:dyDescent="0.45">
      <c r="A25" s="65"/>
      <c r="B25" s="65"/>
      <c r="C25" s="29"/>
      <c r="D25" s="29"/>
      <c r="E25" s="29"/>
      <c r="F25" s="29"/>
      <c r="G25" s="29"/>
      <c r="H25" s="7"/>
      <c r="I25" s="7"/>
      <c r="J25" s="7"/>
    </row>
    <row r="26" spans="1:10" ht="21" x14ac:dyDescent="0.45">
      <c r="A26" s="29" t="s">
        <v>24</v>
      </c>
      <c r="B26" s="29"/>
      <c r="C26" s="29"/>
      <c r="D26" s="29"/>
      <c r="E26" s="29"/>
      <c r="F26" s="29"/>
      <c r="G26" s="29"/>
      <c r="H26" s="7"/>
      <c r="I26" s="7"/>
      <c r="J26" s="7"/>
    </row>
    <row r="27" spans="1:10" ht="18.5" x14ac:dyDescent="0.45">
      <c r="A27" s="29"/>
      <c r="B27" s="29"/>
      <c r="C27" s="29"/>
      <c r="D27" s="29"/>
      <c r="E27" s="29"/>
      <c r="F27" s="29"/>
      <c r="G27" s="29"/>
      <c r="H27" s="7"/>
      <c r="I27" s="7"/>
      <c r="J27" s="7"/>
    </row>
    <row r="28" spans="1:10" ht="25.5" customHeight="1" x14ac:dyDescent="0.45">
      <c r="A28" s="127" t="s">
        <v>28</v>
      </c>
      <c r="B28" s="127"/>
      <c r="C28" s="29"/>
      <c r="D28" s="29"/>
      <c r="E28" s="29"/>
      <c r="F28" s="29"/>
      <c r="G28" s="29"/>
      <c r="H28" s="7"/>
      <c r="I28" s="7"/>
      <c r="J28" s="7"/>
    </row>
    <row r="29" spans="1:10" ht="38.25" customHeight="1" x14ac:dyDescent="0.45">
      <c r="A29" s="128" t="s">
        <v>27</v>
      </c>
      <c r="B29" s="128"/>
      <c r="C29" s="29"/>
      <c r="D29" s="29"/>
      <c r="E29" s="29"/>
      <c r="F29" s="29"/>
      <c r="G29" s="29"/>
      <c r="H29" s="7"/>
      <c r="I29" s="7"/>
      <c r="J29" s="7"/>
    </row>
    <row r="30" spans="1:10" ht="18.5" x14ac:dyDescent="0.45">
      <c r="A30" s="29"/>
      <c r="B30" s="29"/>
      <c r="C30" s="29"/>
      <c r="D30" s="29"/>
      <c r="E30" s="29"/>
      <c r="F30" s="29"/>
      <c r="G30" s="29"/>
      <c r="H30" s="7"/>
      <c r="I30" s="7"/>
      <c r="J30" s="7"/>
    </row>
    <row r="31" spans="1:10" ht="21" x14ac:dyDescent="0.45">
      <c r="A31" s="29" t="s">
        <v>32</v>
      </c>
      <c r="B31" s="29"/>
      <c r="C31" s="29"/>
      <c r="D31" s="29"/>
      <c r="E31" s="29"/>
      <c r="F31" s="29"/>
      <c r="G31" s="29"/>
      <c r="H31" s="7"/>
      <c r="I31" s="7"/>
      <c r="J31" s="7"/>
    </row>
    <row r="32" spans="1:10" ht="17.5" x14ac:dyDescent="0.35">
      <c r="A32" s="29" t="s">
        <v>7</v>
      </c>
      <c r="B32" s="5"/>
      <c r="C32" s="5"/>
      <c r="D32" s="5"/>
      <c r="E32" s="5"/>
      <c r="F32" s="5"/>
      <c r="G32" s="5"/>
      <c r="H32" s="4"/>
      <c r="I32" s="4"/>
      <c r="J32" s="1"/>
    </row>
    <row r="33" spans="1:10" ht="17.5" x14ac:dyDescent="0.35">
      <c r="A33" s="29"/>
      <c r="B33" s="5"/>
      <c r="C33" s="5"/>
      <c r="D33" s="5"/>
      <c r="E33" s="5"/>
      <c r="F33" s="5"/>
      <c r="G33" s="5"/>
      <c r="H33" s="4"/>
      <c r="I33" s="4"/>
      <c r="J33" s="1"/>
    </row>
    <row r="34" spans="1:10" ht="17.5" x14ac:dyDescent="0.35">
      <c r="A34" s="29" t="s">
        <v>25</v>
      </c>
      <c r="B34" s="29"/>
      <c r="C34" s="29"/>
      <c r="D34" s="29"/>
      <c r="E34" s="29"/>
      <c r="F34" s="29"/>
      <c r="G34" s="6"/>
      <c r="H34" s="4"/>
      <c r="I34" s="4"/>
      <c r="J34" s="1"/>
    </row>
    <row r="35" spans="1:10" ht="17.5" x14ac:dyDescent="0.35">
      <c r="A35" s="29" t="s">
        <v>26</v>
      </c>
      <c r="B35" s="29"/>
      <c r="C35" s="29"/>
      <c r="D35" s="29"/>
      <c r="E35" s="29"/>
      <c r="F35" s="29"/>
      <c r="G35" s="5"/>
      <c r="H35" s="4"/>
      <c r="I35" s="4"/>
      <c r="J35" s="1"/>
    </row>
    <row r="36" spans="1:10" ht="17.5" x14ac:dyDescent="0.35">
      <c r="A36" s="29"/>
      <c r="B36" s="29"/>
      <c r="C36" s="29"/>
      <c r="D36" s="29"/>
      <c r="E36" s="29"/>
      <c r="F36" s="29"/>
      <c r="G36" s="5"/>
      <c r="H36" s="3"/>
      <c r="I36" s="3"/>
    </row>
    <row r="37" spans="1:10" ht="17.5" x14ac:dyDescent="0.35">
      <c r="A37" s="29"/>
      <c r="B37" s="29"/>
      <c r="C37" s="29"/>
      <c r="D37" s="29"/>
      <c r="E37" s="29"/>
      <c r="F37" s="29"/>
      <c r="G37" s="5"/>
      <c r="H37" s="1"/>
      <c r="I37" s="1"/>
    </row>
    <row r="38" spans="1:10" x14ac:dyDescent="0.35">
      <c r="A38" s="2"/>
      <c r="B38" s="2"/>
      <c r="C38" s="2"/>
      <c r="D38" s="2"/>
      <c r="E38" s="2"/>
      <c r="F38" s="2"/>
      <c r="G38" s="2"/>
    </row>
  </sheetData>
  <mergeCells count="11">
    <mergeCell ref="A20:G20"/>
    <mergeCell ref="A28:B28"/>
    <mergeCell ref="A29:B29"/>
    <mergeCell ref="A2:H3"/>
    <mergeCell ref="J9:J17"/>
    <mergeCell ref="A10:A11"/>
    <mergeCell ref="B10:B11"/>
    <mergeCell ref="A12:A14"/>
    <mergeCell ref="B12:B14"/>
    <mergeCell ref="A15:A16"/>
    <mergeCell ref="B15:B16"/>
  </mergeCells>
  <pageMargins left="0.70866141732283472" right="0.70866141732283472" top="0.74803149606299213" bottom="0.74803149606299213" header="0.31496062992125984" footer="0.31496062992125984"/>
  <pageSetup paperSize="9" scale="29" orientation="landscape" r:id="rId1"/>
  <headerFooter>
    <oddFooter>Página &amp;P</oddFooter>
  </headerFooter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4</vt:i4>
      </vt:variant>
    </vt:vector>
  </HeadingPairs>
  <TitlesOfParts>
    <vt:vector size="7" baseType="lpstr">
      <vt:lpstr>Sense preus</vt:lpstr>
      <vt:lpstr>Full1</vt:lpstr>
      <vt:lpstr>MES</vt:lpstr>
      <vt:lpstr>MES!Àrea_d'impressió</vt:lpstr>
      <vt:lpstr>'Sense preus'!Àrea_d'impressió</vt:lpstr>
      <vt:lpstr>MES!Títols_per_imprimir</vt:lpstr>
      <vt:lpstr>'Sense preus'!Títols_per_imprimir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2019-11-26T14:14:49Z</cp:lastPrinted>
  <dcterms:created xsi:type="dcterms:W3CDTF">2017-05-09T08:04:47Z</dcterms:created>
  <dcterms:modified xsi:type="dcterms:W3CDTF">2021-11-23T14:15:24Z</dcterms:modified>
</cp:coreProperties>
</file>