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9420" windowHeight="2720" activeTab="1"/>
  </bookViews>
  <sheets>
    <sheet name="MODEL OFERTA" sheetId="1" r:id="rId1"/>
    <sheet name="MODEL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F39" i="2" l="1"/>
  <c r="F28" i="2"/>
  <c r="F6" i="2"/>
  <c r="F7" i="2"/>
  <c r="F8" i="2"/>
  <c r="F9" i="2"/>
  <c r="F19" i="2" s="1"/>
  <c r="F10" i="2"/>
  <c r="F11" i="2"/>
  <c r="F12" i="2"/>
  <c r="F13" i="2"/>
  <c r="F14" i="2"/>
  <c r="F15" i="2"/>
  <c r="F16" i="2"/>
  <c r="F17" i="2"/>
  <c r="F18" i="2"/>
  <c r="F5" i="2"/>
  <c r="F5" i="1"/>
  <c r="F6" i="1"/>
  <c r="F7" i="1"/>
  <c r="F8" i="1"/>
  <c r="E8" i="1"/>
  <c r="E7" i="1"/>
  <c r="E6" i="1"/>
  <c r="E5" i="1"/>
  <c r="F40" i="2" l="1"/>
  <c r="F41" i="2" s="1"/>
  <c r="E9" i="1"/>
  <c r="E10" i="1" l="1"/>
  <c r="F42" i="2"/>
  <c r="F43" i="2" s="1"/>
  <c r="F47" i="2" s="1"/>
  <c r="E11" i="1"/>
  <c r="F44" i="2" l="1"/>
  <c r="F45" i="2" s="1"/>
  <c r="E13" i="1"/>
</calcChain>
</file>

<file path=xl/sharedStrings.xml><?xml version="1.0" encoding="utf-8"?>
<sst xmlns="http://schemas.openxmlformats.org/spreadsheetml/2006/main" count="45" uniqueCount="39">
  <si>
    <t>Categoria</t>
  </si>
  <si>
    <t>Unitats estimades</t>
  </si>
  <si>
    <t>Preu/ pressupostat</t>
  </si>
  <si>
    <t>Preu / Ofert</t>
  </si>
  <si>
    <t>Total</t>
  </si>
  <si>
    <t>Palmera 1ª categoria: fins a 40 cm de perímetre</t>
  </si>
  <si>
    <t>Palmera 2ª categoria: entre 41 i 80 cm de perímetre</t>
  </si>
  <si>
    <t>Palmera 3ª categoria: entre 81 i 110 cm de perímetre</t>
  </si>
  <si>
    <t>Palmera categoria exemplar: superior a 110 cm de perímetre</t>
  </si>
  <si>
    <t>PREU NET (sense IVA)</t>
  </si>
  <si>
    <t>IVA (21%)</t>
  </si>
  <si>
    <t>Total (IVA inclòs)</t>
  </si>
  <si>
    <t>MODEL OFERTA  - EXPEDIENT 24/0047</t>
  </si>
  <si>
    <t>Contractació dels treballs d'arrabassament de soques de palmera en diferents punts de la ciutat de Barcelona amb mesures de contractació pública sostenible</t>
  </si>
  <si>
    <t>COMPROVACIÓ</t>
  </si>
  <si>
    <t>PERSONAL</t>
  </si>
  <si>
    <t>Jornades anuals</t>
  </si>
  <si>
    <t>Dedicació per Jornada</t>
  </si>
  <si>
    <t>Persones</t>
  </si>
  <si>
    <t>Preu Jornada</t>
  </si>
  <si>
    <t>TOTAL</t>
  </si>
  <si>
    <t>PRODUCTES MATERIALS</t>
  </si>
  <si>
    <t>Concepte</t>
  </si>
  <si>
    <t>Altres</t>
  </si>
  <si>
    <t>TOTAL PRODUCTES I MATERIALS</t>
  </si>
  <si>
    <t>VEHICLES I MAQUINARIA</t>
  </si>
  <si>
    <t>Unitats</t>
  </si>
  <si>
    <t>Vehicles tipus furgoneta</t>
  </si>
  <si>
    <t>Tractor destoconador</t>
  </si>
  <si>
    <t>Camió grua</t>
  </si>
  <si>
    <t>Combustible</t>
  </si>
  <si>
    <t>TOTAL VEHICLES I MAQUINARIA</t>
  </si>
  <si>
    <t>TOTAL EXECUCIÓ MATERIAL ANUAL</t>
  </si>
  <si>
    <t>DESPESES GENERALS</t>
  </si>
  <si>
    <t>BENEFICI INDUSTRIAL</t>
  </si>
  <si>
    <t>TOTAL ABANS D’IVA</t>
  </si>
  <si>
    <t>TOTAL IVA INCLÒS</t>
  </si>
  <si>
    <r>
      <t>TOTAL COSTOS SALARIALS</t>
    </r>
    <r>
      <rPr>
        <b/>
        <sz val="8"/>
        <color rgb="FF000000"/>
        <rFont val="Arial"/>
        <family val="2"/>
      </rPr>
      <t> </t>
    </r>
  </si>
  <si>
    <t>MODEL COSTOS  - EXPEDIENT 24/0047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</si>
</sst>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8" fontId="3" fillId="2" borderId="3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8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4" fillId="4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4" fontId="5" fillId="0" borderId="7" xfId="0" applyNumberFormat="1" applyFont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8" fontId="5" fillId="0" borderId="15" xfId="0" applyNumberFormat="1" applyFont="1" applyBorder="1" applyAlignment="1">
      <alignment horizontal="right"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17" xfId="0" applyFont="1" applyFill="1" applyBorder="1" applyAlignment="1">
      <alignment horizontal="left" vertical="center" wrapText="1"/>
    </xf>
    <xf numFmtId="4" fontId="4" fillId="5" borderId="3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5" fillId="5" borderId="7" xfId="0" applyFont="1" applyFill="1" applyBorder="1" applyAlignment="1">
      <alignment vertical="center" wrapText="1"/>
    </xf>
    <xf numFmtId="4" fontId="5" fillId="5" borderId="7" xfId="0" applyNumberFormat="1" applyFont="1" applyFill="1" applyBorder="1" applyAlignment="1">
      <alignment horizontal="right" vertical="center" wrapText="1"/>
    </xf>
    <xf numFmtId="0" fontId="5" fillId="0" borderId="1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right" vertical="center" wrapText="1"/>
      <protection locked="0"/>
    </xf>
    <xf numFmtId="9" fontId="5" fillId="0" borderId="1" xfId="0" applyNumberFormat="1" applyFont="1" applyBorder="1" applyAlignment="1" applyProtection="1">
      <alignment horizontal="right" vertical="center" wrapText="1"/>
      <protection locked="0"/>
    </xf>
    <xf numFmtId="1" fontId="5" fillId="0" borderId="1" xfId="0" applyNumberFormat="1" applyFont="1" applyBorder="1" applyAlignment="1" applyProtection="1">
      <alignment horizontal="right" vertical="center" wrapText="1"/>
      <protection locked="0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4" fontId="5" fillId="0" borderId="1" xfId="0" applyNumberFormat="1" applyFont="1" applyBorder="1" applyAlignment="1" applyProtection="1">
      <alignment horizontal="right" vertical="center" wrapText="1"/>
      <protection locked="0"/>
    </xf>
    <xf numFmtId="0" fontId="5" fillId="5" borderId="0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left" vertical="center" wrapText="1"/>
    </xf>
    <xf numFmtId="0" fontId="4" fillId="5" borderId="18" xfId="0" applyFont="1" applyFill="1" applyBorder="1" applyAlignment="1">
      <alignment horizontal="right" vertical="center" wrapText="1"/>
    </xf>
    <xf numFmtId="4" fontId="4" fillId="5" borderId="18" xfId="0" applyNumberFormat="1" applyFont="1" applyFill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5" fillId="0" borderId="15" xfId="0" applyFont="1" applyBorder="1" applyAlignment="1" applyProtection="1">
      <alignment vertical="center" wrapText="1"/>
      <protection locked="0"/>
    </xf>
    <xf numFmtId="4" fontId="5" fillId="0" borderId="15" xfId="0" applyNumberFormat="1" applyFont="1" applyBorder="1" applyAlignment="1" applyProtection="1">
      <alignment horizontal="right" vertical="center" wrapText="1"/>
      <protection locked="0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>
      <alignment horizontal="right" vertical="center" wrapText="1"/>
    </xf>
    <xf numFmtId="4" fontId="4" fillId="5" borderId="21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0" fontId="1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9" fontId="5" fillId="0" borderId="23" xfId="0" applyNumberFormat="1" applyFont="1" applyBorder="1" applyAlignment="1" applyProtection="1">
      <alignment vertical="center" wrapText="1"/>
      <protection locked="0"/>
    </xf>
    <xf numFmtId="9" fontId="5" fillId="0" borderId="24" xfId="0" applyNumberFormat="1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D18" sqref="D18"/>
    </sheetView>
  </sheetViews>
  <sheetFormatPr defaultRowHeight="14.5" x14ac:dyDescent="0.35"/>
  <cols>
    <col min="1" max="1" width="52" bestFit="1" customWidth="1"/>
    <col min="5" max="5" width="14.36328125" customWidth="1"/>
    <col min="6" max="6" width="28.1796875" bestFit="1" customWidth="1"/>
  </cols>
  <sheetData>
    <row r="1" spans="1:6" x14ac:dyDescent="0.35">
      <c r="A1" s="1" t="s">
        <v>12</v>
      </c>
      <c r="B1" s="1"/>
      <c r="C1" s="1"/>
      <c r="D1" s="1"/>
      <c r="E1" s="1"/>
    </row>
    <row r="2" spans="1:6" ht="32" customHeight="1" x14ac:dyDescent="0.35">
      <c r="A2" s="2" t="s">
        <v>13</v>
      </c>
      <c r="B2" s="2"/>
      <c r="C2" s="2"/>
      <c r="D2" s="2"/>
      <c r="E2" s="2"/>
    </row>
    <row r="4" spans="1:6" ht="43.5" x14ac:dyDescent="0.35">
      <c r="A4" s="7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14</v>
      </c>
    </row>
    <row r="5" spans="1:6" x14ac:dyDescent="0.35">
      <c r="A5" s="8" t="s">
        <v>5</v>
      </c>
      <c r="B5" s="9">
        <v>15</v>
      </c>
      <c r="C5" s="5">
        <v>97.1</v>
      </c>
      <c r="D5" s="10"/>
      <c r="E5" s="5">
        <f>+ROUND(B5*D5,2)</f>
        <v>0</v>
      </c>
      <c r="F5" s="6" t="str">
        <f>+IF(C5&gt;=D5,"","Import superior a import sortida")</f>
        <v/>
      </c>
    </row>
    <row r="6" spans="1:6" x14ac:dyDescent="0.35">
      <c r="A6" s="8" t="s">
        <v>6</v>
      </c>
      <c r="B6" s="9">
        <v>53</v>
      </c>
      <c r="C6" s="5">
        <v>203.07</v>
      </c>
      <c r="D6" s="10"/>
      <c r="E6" s="5">
        <f>+ROUND(B6*D6,2)</f>
        <v>0</v>
      </c>
      <c r="F6" s="6" t="str">
        <f t="shared" ref="F6:F8" si="0">+IF(C6&gt;D6,"","IMPORTSUPERIORAIMPORTSORITDA")</f>
        <v/>
      </c>
    </row>
    <row r="7" spans="1:6" x14ac:dyDescent="0.35">
      <c r="A7" s="8" t="s">
        <v>7</v>
      </c>
      <c r="B7" s="9">
        <v>134</v>
      </c>
      <c r="C7" s="5">
        <v>315.25</v>
      </c>
      <c r="D7" s="10"/>
      <c r="E7" s="5">
        <f>+ROUND(B7*D7,2)</f>
        <v>0</v>
      </c>
      <c r="F7" s="6" t="str">
        <f t="shared" si="0"/>
        <v/>
      </c>
    </row>
    <row r="8" spans="1:6" x14ac:dyDescent="0.35">
      <c r="A8" s="8" t="s">
        <v>8</v>
      </c>
      <c r="B8" s="9">
        <v>496</v>
      </c>
      <c r="C8" s="5">
        <v>390</v>
      </c>
      <c r="D8" s="10"/>
      <c r="E8" s="5">
        <f>+ROUND(B8*D8,2)</f>
        <v>0</v>
      </c>
      <c r="F8" s="6" t="str">
        <f t="shared" si="0"/>
        <v/>
      </c>
    </row>
    <row r="9" spans="1:6" x14ac:dyDescent="0.35">
      <c r="A9" s="11" t="s">
        <v>9</v>
      </c>
      <c r="B9" s="12"/>
      <c r="C9" s="12"/>
      <c r="D9" s="12"/>
      <c r="E9" s="13">
        <f>SUM(E5:E8)</f>
        <v>0</v>
      </c>
    </row>
    <row r="10" spans="1:6" x14ac:dyDescent="0.35">
      <c r="A10" s="8" t="s">
        <v>10</v>
      </c>
      <c r="B10" s="8"/>
      <c r="C10" s="8"/>
      <c r="D10" s="8"/>
      <c r="E10" s="5">
        <f>+ROUND(E9*0.21,2)</f>
        <v>0</v>
      </c>
    </row>
    <row r="11" spans="1:6" x14ac:dyDescent="0.35">
      <c r="A11" s="14" t="s">
        <v>11</v>
      </c>
      <c r="B11" s="14"/>
      <c r="C11" s="14"/>
      <c r="D11" s="14"/>
      <c r="E11" s="15">
        <f>+E9+E10</f>
        <v>0</v>
      </c>
    </row>
    <row r="13" spans="1:6" x14ac:dyDescent="0.35">
      <c r="A13" s="65" t="s">
        <v>14</v>
      </c>
      <c r="B13" s="65"/>
      <c r="C13" s="65"/>
      <c r="D13" s="65"/>
      <c r="E13" s="66" t="str">
        <f>+IF(E9='MODEL COSTOS'!F43,"ok","ERROR")</f>
        <v>ok</v>
      </c>
      <c r="F13" s="67"/>
    </row>
  </sheetData>
  <sheetProtection password="8624" sheet="1" objects="1" scenarios="1"/>
  <mergeCells count="3">
    <mergeCell ref="A1:E1"/>
    <mergeCell ref="A2:E2"/>
    <mergeCell ref="A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B9" sqref="B9"/>
    </sheetView>
  </sheetViews>
  <sheetFormatPr defaultRowHeight="14.5" x14ac:dyDescent="0.35"/>
  <cols>
    <col min="1" max="1" width="35.08984375" customWidth="1"/>
    <col min="2" max="6" width="14.90625" customWidth="1"/>
  </cols>
  <sheetData>
    <row r="1" spans="1:6" x14ac:dyDescent="0.35">
      <c r="A1" s="61" t="s">
        <v>38</v>
      </c>
      <c r="B1" s="62"/>
      <c r="C1" s="62"/>
      <c r="D1" s="62"/>
      <c r="E1" s="62"/>
      <c r="F1" s="62"/>
    </row>
    <row r="2" spans="1:6" ht="31" customHeight="1" x14ac:dyDescent="0.35">
      <c r="A2" s="63" t="s">
        <v>13</v>
      </c>
      <c r="B2" s="64"/>
      <c r="C2" s="64"/>
      <c r="D2" s="64"/>
      <c r="E2" s="64"/>
      <c r="F2" s="64"/>
    </row>
    <row r="3" spans="1:6" ht="15" thickBot="1" x14ac:dyDescent="0.4"/>
    <row r="4" spans="1:6" ht="23" x14ac:dyDescent="0.35">
      <c r="A4" s="27" t="s">
        <v>15</v>
      </c>
      <c r="B4" s="28" t="s">
        <v>16</v>
      </c>
      <c r="C4" s="28" t="s">
        <v>17</v>
      </c>
      <c r="D4" s="28" t="s">
        <v>18</v>
      </c>
      <c r="E4" s="28" t="s">
        <v>19</v>
      </c>
      <c r="F4" s="30" t="s">
        <v>20</v>
      </c>
    </row>
    <row r="5" spans="1:6" x14ac:dyDescent="0.35">
      <c r="A5" s="40"/>
      <c r="B5" s="41"/>
      <c r="C5" s="42"/>
      <c r="D5" s="43"/>
      <c r="E5" s="41"/>
      <c r="F5" s="31">
        <f>+ROUND(B5*C5*D5*E5,2)</f>
        <v>0</v>
      </c>
    </row>
    <row r="6" spans="1:6" x14ac:dyDescent="0.35">
      <c r="A6" s="40"/>
      <c r="B6" s="41"/>
      <c r="C6" s="42"/>
      <c r="D6" s="43"/>
      <c r="E6" s="41"/>
      <c r="F6" s="31">
        <f t="shared" ref="F6:F18" si="0">+ROUND(B6*C6*D6*E6,2)</f>
        <v>0</v>
      </c>
    </row>
    <row r="7" spans="1:6" x14ac:dyDescent="0.35">
      <c r="A7" s="40"/>
      <c r="B7" s="41"/>
      <c r="C7" s="42"/>
      <c r="D7" s="43"/>
      <c r="E7" s="41"/>
      <c r="F7" s="31">
        <f t="shared" si="0"/>
        <v>0</v>
      </c>
    </row>
    <row r="8" spans="1:6" x14ac:dyDescent="0.35">
      <c r="A8" s="40"/>
      <c r="B8" s="41"/>
      <c r="C8" s="42"/>
      <c r="D8" s="43"/>
      <c r="E8" s="41"/>
      <c r="F8" s="31">
        <f t="shared" si="0"/>
        <v>0</v>
      </c>
    </row>
    <row r="9" spans="1:6" x14ac:dyDescent="0.35">
      <c r="A9" s="40"/>
      <c r="B9" s="41"/>
      <c r="C9" s="42"/>
      <c r="D9" s="43"/>
      <c r="E9" s="41"/>
      <c r="F9" s="31">
        <f t="shared" si="0"/>
        <v>0</v>
      </c>
    </row>
    <row r="10" spans="1:6" x14ac:dyDescent="0.35">
      <c r="A10" s="40"/>
      <c r="B10" s="41"/>
      <c r="C10" s="42"/>
      <c r="D10" s="43"/>
      <c r="E10" s="41"/>
      <c r="F10" s="31">
        <f t="shared" si="0"/>
        <v>0</v>
      </c>
    </row>
    <row r="11" spans="1:6" x14ac:dyDescent="0.35">
      <c r="A11" s="44"/>
      <c r="B11" s="41"/>
      <c r="C11" s="42"/>
      <c r="D11" s="43"/>
      <c r="E11" s="41"/>
      <c r="F11" s="31">
        <f t="shared" si="0"/>
        <v>0</v>
      </c>
    </row>
    <row r="12" spans="1:6" x14ac:dyDescent="0.35">
      <c r="A12" s="40"/>
      <c r="B12" s="41"/>
      <c r="C12" s="42"/>
      <c r="D12" s="43"/>
      <c r="E12" s="41"/>
      <c r="F12" s="31">
        <f t="shared" si="0"/>
        <v>0</v>
      </c>
    </row>
    <row r="13" spans="1:6" x14ac:dyDescent="0.35">
      <c r="A13" s="40"/>
      <c r="B13" s="41"/>
      <c r="C13" s="42"/>
      <c r="D13" s="43"/>
      <c r="E13" s="41"/>
      <c r="F13" s="31">
        <f t="shared" si="0"/>
        <v>0</v>
      </c>
    </row>
    <row r="14" spans="1:6" x14ac:dyDescent="0.35">
      <c r="A14" s="40"/>
      <c r="B14" s="41"/>
      <c r="C14" s="42"/>
      <c r="D14" s="43"/>
      <c r="E14" s="41"/>
      <c r="F14" s="31">
        <f t="shared" si="0"/>
        <v>0</v>
      </c>
    </row>
    <row r="15" spans="1:6" x14ac:dyDescent="0.35">
      <c r="A15" s="40"/>
      <c r="B15" s="41"/>
      <c r="C15" s="42"/>
      <c r="D15" s="43"/>
      <c r="E15" s="41"/>
      <c r="F15" s="31">
        <f t="shared" si="0"/>
        <v>0</v>
      </c>
    </row>
    <row r="16" spans="1:6" x14ac:dyDescent="0.35">
      <c r="A16" s="40"/>
      <c r="B16" s="41"/>
      <c r="C16" s="42"/>
      <c r="D16" s="43"/>
      <c r="E16" s="41"/>
      <c r="F16" s="31">
        <f t="shared" si="0"/>
        <v>0</v>
      </c>
    </row>
    <row r="17" spans="1:6" x14ac:dyDescent="0.35">
      <c r="A17" s="40"/>
      <c r="B17" s="41"/>
      <c r="C17" s="42"/>
      <c r="D17" s="43"/>
      <c r="E17" s="41"/>
      <c r="F17" s="31">
        <f t="shared" si="0"/>
        <v>0</v>
      </c>
    </row>
    <row r="18" spans="1:6" x14ac:dyDescent="0.35">
      <c r="A18" s="40"/>
      <c r="B18" s="41"/>
      <c r="C18" s="42"/>
      <c r="D18" s="43"/>
      <c r="E18" s="41"/>
      <c r="F18" s="31">
        <f t="shared" si="0"/>
        <v>0</v>
      </c>
    </row>
    <row r="19" spans="1:6" x14ac:dyDescent="0.35">
      <c r="A19" s="32" t="s">
        <v>37</v>
      </c>
      <c r="B19" s="33"/>
      <c r="C19" s="33"/>
      <c r="D19" s="33"/>
      <c r="E19" s="34"/>
      <c r="F19" s="35">
        <f>SUM(F5:F18)</f>
        <v>0</v>
      </c>
    </row>
    <row r="20" spans="1:6" x14ac:dyDescent="0.35">
      <c r="A20" s="16" t="s">
        <v>21</v>
      </c>
      <c r="B20" s="16"/>
      <c r="C20" s="16"/>
      <c r="D20" s="16"/>
      <c r="E20" s="16"/>
      <c r="F20" s="17"/>
    </row>
    <row r="21" spans="1:6" x14ac:dyDescent="0.35">
      <c r="A21" s="45" t="s">
        <v>22</v>
      </c>
      <c r="B21" s="45"/>
      <c r="C21" s="45"/>
      <c r="D21" s="45"/>
      <c r="E21" s="45"/>
      <c r="F21" s="45"/>
    </row>
    <row r="22" spans="1:6" x14ac:dyDescent="0.35">
      <c r="A22" s="45"/>
      <c r="B22" s="45"/>
      <c r="C22" s="45"/>
      <c r="D22" s="45"/>
      <c r="E22" s="45"/>
      <c r="F22" s="45"/>
    </row>
    <row r="23" spans="1:6" x14ac:dyDescent="0.35">
      <c r="A23" s="45"/>
      <c r="B23" s="45"/>
      <c r="C23" s="45"/>
      <c r="D23" s="45"/>
      <c r="E23" s="45"/>
      <c r="F23" s="45"/>
    </row>
    <row r="24" spans="1:6" x14ac:dyDescent="0.35">
      <c r="A24" s="45"/>
      <c r="B24" s="45"/>
      <c r="C24" s="45"/>
      <c r="D24" s="45"/>
      <c r="E24" s="45"/>
      <c r="F24" s="45"/>
    </row>
    <row r="25" spans="1:6" x14ac:dyDescent="0.35">
      <c r="A25" s="46"/>
      <c r="B25" s="46"/>
      <c r="C25" s="47"/>
      <c r="D25" s="47"/>
      <c r="E25" s="48"/>
      <c r="F25" s="49"/>
    </row>
    <row r="26" spans="1:6" x14ac:dyDescent="0.35">
      <c r="A26" s="47"/>
      <c r="B26" s="47"/>
      <c r="C26" s="47"/>
      <c r="D26" s="47"/>
      <c r="E26" s="48"/>
      <c r="F26" s="49"/>
    </row>
    <row r="27" spans="1:6" x14ac:dyDescent="0.35">
      <c r="A27" s="45"/>
      <c r="B27" s="45"/>
      <c r="C27" s="45"/>
      <c r="D27" s="45"/>
      <c r="E27" s="45"/>
      <c r="F27" s="49"/>
    </row>
    <row r="28" spans="1:6" ht="15" thickBot="1" x14ac:dyDescent="0.4">
      <c r="A28" s="51" t="s">
        <v>24</v>
      </c>
      <c r="B28" s="52"/>
      <c r="C28" s="52"/>
      <c r="D28" s="52"/>
      <c r="E28" s="52"/>
      <c r="F28" s="53">
        <f>SUM(F20:F27)</f>
        <v>0</v>
      </c>
    </row>
    <row r="29" spans="1:6" x14ac:dyDescent="0.35">
      <c r="A29" s="27" t="s">
        <v>25</v>
      </c>
      <c r="B29" s="54"/>
      <c r="C29" s="54"/>
      <c r="D29" s="54"/>
      <c r="E29" s="54"/>
      <c r="F29" s="29"/>
    </row>
    <row r="30" spans="1:6" x14ac:dyDescent="0.35">
      <c r="A30" s="40" t="s">
        <v>22</v>
      </c>
      <c r="B30" s="45"/>
      <c r="C30" s="45"/>
      <c r="D30" s="45"/>
      <c r="E30" s="45" t="s">
        <v>26</v>
      </c>
      <c r="F30" s="55"/>
    </row>
    <row r="31" spans="1:6" x14ac:dyDescent="0.35">
      <c r="A31" s="40" t="s">
        <v>27</v>
      </c>
      <c r="B31" s="45"/>
      <c r="C31" s="45"/>
      <c r="D31" s="45"/>
      <c r="E31" s="41"/>
      <c r="F31" s="56"/>
    </row>
    <row r="32" spans="1:6" x14ac:dyDescent="0.35">
      <c r="A32" s="40" t="s">
        <v>28</v>
      </c>
      <c r="B32" s="45"/>
      <c r="C32" s="45"/>
      <c r="D32" s="45"/>
      <c r="E32" s="41"/>
      <c r="F32" s="56"/>
    </row>
    <row r="33" spans="1:8" x14ac:dyDescent="0.35">
      <c r="A33" s="40" t="s">
        <v>29</v>
      </c>
      <c r="B33" s="45"/>
      <c r="C33" s="45"/>
      <c r="D33" s="45"/>
      <c r="E33" s="41"/>
      <c r="F33" s="56"/>
    </row>
    <row r="34" spans="1:8" x14ac:dyDescent="0.35">
      <c r="A34" s="40" t="s">
        <v>30</v>
      </c>
      <c r="B34" s="45"/>
      <c r="C34" s="45"/>
      <c r="D34" s="45"/>
      <c r="E34" s="45"/>
      <c r="F34" s="56"/>
    </row>
    <row r="35" spans="1:8" x14ac:dyDescent="0.35">
      <c r="A35" s="40" t="s">
        <v>23</v>
      </c>
      <c r="B35" s="45"/>
      <c r="C35" s="45"/>
      <c r="D35" s="45"/>
      <c r="E35" s="45"/>
      <c r="F35" s="56"/>
    </row>
    <row r="36" spans="1:8" x14ac:dyDescent="0.35">
      <c r="A36" s="40"/>
      <c r="B36" s="45"/>
      <c r="C36" s="45"/>
      <c r="D36" s="45"/>
      <c r="E36" s="45"/>
      <c r="F36" s="56"/>
    </row>
    <row r="37" spans="1:8" x14ac:dyDescent="0.35">
      <c r="A37" s="40"/>
      <c r="B37" s="45"/>
      <c r="C37" s="45"/>
      <c r="D37" s="45"/>
      <c r="E37" s="45"/>
      <c r="F37" s="56"/>
    </row>
    <row r="38" spans="1:8" x14ac:dyDescent="0.35">
      <c r="A38" s="40" t="s">
        <v>30</v>
      </c>
      <c r="B38" s="45"/>
      <c r="C38" s="45"/>
      <c r="D38" s="45"/>
      <c r="E38" s="45"/>
      <c r="F38" s="56"/>
    </row>
    <row r="39" spans="1:8" ht="15" thickBot="1" x14ac:dyDescent="0.4">
      <c r="A39" s="57" t="s">
        <v>31</v>
      </c>
      <c r="B39" s="58"/>
      <c r="C39" s="58"/>
      <c r="D39" s="58"/>
      <c r="E39" s="58"/>
      <c r="F39" s="59">
        <f>SUM(F30:F38)</f>
        <v>0</v>
      </c>
    </row>
    <row r="40" spans="1:8" ht="15" thickBot="1" x14ac:dyDescent="0.4">
      <c r="A40" s="36" t="s">
        <v>32</v>
      </c>
      <c r="B40" s="37"/>
      <c r="C40" s="37"/>
      <c r="D40" s="50"/>
      <c r="E40" s="38"/>
      <c r="F40" s="39">
        <f>+F19+F28+F39</f>
        <v>0</v>
      </c>
    </row>
    <row r="41" spans="1:8" ht="15" thickBot="1" x14ac:dyDescent="0.4">
      <c r="A41" s="20" t="s">
        <v>33</v>
      </c>
      <c r="B41" s="21"/>
      <c r="C41" s="21"/>
      <c r="D41" s="68"/>
      <c r="E41" s="19"/>
      <c r="F41" s="22">
        <f>+ROUND(F40*D41,2)</f>
        <v>0</v>
      </c>
      <c r="H41" s="60"/>
    </row>
    <row r="42" spans="1:8" ht="15" thickBot="1" x14ac:dyDescent="0.4">
      <c r="A42" s="20" t="s">
        <v>34</v>
      </c>
      <c r="B42" s="21"/>
      <c r="C42" s="21"/>
      <c r="D42" s="69"/>
      <c r="E42" s="19"/>
      <c r="F42" s="22">
        <f>+ROUND((F40+F41)*D42,2)</f>
        <v>0</v>
      </c>
    </row>
    <row r="43" spans="1:8" ht="15" thickBot="1" x14ac:dyDescent="0.4">
      <c r="A43" s="20" t="s">
        <v>35</v>
      </c>
      <c r="B43" s="21"/>
      <c r="C43" s="21"/>
      <c r="D43" s="21"/>
      <c r="E43" s="19"/>
      <c r="F43" s="23">
        <f>+F40+F41+F42</f>
        <v>0</v>
      </c>
      <c r="H43" s="60"/>
    </row>
    <row r="44" spans="1:8" ht="15" thickBot="1" x14ac:dyDescent="0.4">
      <c r="A44" s="20" t="s">
        <v>10</v>
      </c>
      <c r="B44" s="21"/>
      <c r="C44" s="21"/>
      <c r="D44" s="21"/>
      <c r="E44" s="19"/>
      <c r="F44" s="22">
        <f>+ROUND(F43*0.21,2)</f>
        <v>0</v>
      </c>
    </row>
    <row r="45" spans="1:8" ht="15" thickBot="1" x14ac:dyDescent="0.4">
      <c r="A45" s="24" t="s">
        <v>36</v>
      </c>
      <c r="B45" s="25"/>
      <c r="C45" s="25"/>
      <c r="D45" s="25"/>
      <c r="E45" s="26"/>
      <c r="F45" s="18">
        <f>+F43+F44</f>
        <v>0</v>
      </c>
      <c r="H45" s="60"/>
    </row>
    <row r="47" spans="1:8" x14ac:dyDescent="0.35">
      <c r="A47" s="65" t="s">
        <v>14</v>
      </c>
      <c r="B47" s="65"/>
      <c r="C47" s="65"/>
      <c r="D47" s="65"/>
      <c r="E47" s="65"/>
      <c r="F47" s="66" t="str">
        <f>+IF(F43='MODEL OFERTA'!E9,"ok","ERROR")</f>
        <v>ok</v>
      </c>
    </row>
  </sheetData>
  <sheetProtection password="8624" sheet="1" objects="1" scenarios="1"/>
  <mergeCells count="6">
    <mergeCell ref="A47:E47"/>
    <mergeCell ref="A19:E19"/>
    <mergeCell ref="A25:B25"/>
    <mergeCell ref="A45:E45"/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MODEL OFERTA</vt:lpstr>
      <vt:lpstr>MODEL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2023-11-30T06:37:36Z</dcterms:created>
  <dcterms:modified xsi:type="dcterms:W3CDTF">2023-11-30T12:01:44Z</dcterms:modified>
</cp:coreProperties>
</file>