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7795" windowHeight="11835"/>
  </bookViews>
  <sheets>
    <sheet name="Oferta" sheetId="1" r:id="rId1"/>
    <sheet name="Desglòs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G33" i="1" l="1"/>
  <c r="G8" i="1"/>
  <c r="B22" i="2" l="1"/>
  <c r="B15" i="2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B25" i="2" l="1"/>
  <c r="G34" i="1"/>
  <c r="G35" i="1" s="1"/>
  <c r="G39" i="1" s="1"/>
  <c r="B27" i="2" l="1"/>
  <c r="G36" i="1"/>
  <c r="G37" i="1" s="1"/>
</calcChain>
</file>

<file path=xl/sharedStrings.xml><?xml version="1.0" encoding="utf-8"?>
<sst xmlns="http://schemas.openxmlformats.org/spreadsheetml/2006/main" count="84" uniqueCount="45">
  <si>
    <t>MANTENIMENT AUDIOVISUALS i EQUIPS INFORMATICS. COSTOS ANUALS</t>
  </si>
  <si>
    <t>Treballadors</t>
  </si>
  <si>
    <t>Hores/any</t>
  </si>
  <si>
    <t>Preu/any</t>
  </si>
  <si>
    <t xml:space="preserve">Manteniment Preventiu SAIS (horari normal)                              </t>
  </si>
  <si>
    <t>Tècnic</t>
  </si>
  <si>
    <t>Ajudant</t>
  </si>
  <si>
    <t>Manteniment Preventiu SAIS (horari nocturn i extraordinari)</t>
  </si>
  <si>
    <t>Manteniment Preventiu Xarxes (horari normal)</t>
  </si>
  <si>
    <t>Manteniment Preventiu Xarxes (horari nocturn i extraordinari)</t>
  </si>
  <si>
    <t>Manteniment Preventiu Equips Informàtics (horari normal)</t>
  </si>
  <si>
    <t>Manteniment Preventiu Equips Informàtics (horari nocturn i extraordinari)</t>
  </si>
  <si>
    <t xml:space="preserve">Manteniment  Correctiu SAIS (horari normal)                                </t>
  </si>
  <si>
    <t>Manteniment  Correctiu SAIS (horari nocturn i extraordinari)</t>
  </si>
  <si>
    <t>Manteniment Correctiu Xarxes (horari normal)</t>
  </si>
  <si>
    <t>Manteniment Correctiu Xarxes (horari nocturn i extraordinari)</t>
  </si>
  <si>
    <t>Manteniment Correctiu Equips Informàtics (horari normal)</t>
  </si>
  <si>
    <t>Manteniment Correctiu Equips Informàtics (horari nocturn i extraordinari)</t>
  </si>
  <si>
    <t>Serveis de coordinació (10% salari anual. 1 persona categoria 2 del conveni)</t>
  </si>
  <si>
    <t>Manteniment Modificatiu SAIS i xarxes i aprovisionaments de materials</t>
  </si>
  <si>
    <t>TOTAL anual</t>
  </si>
  <si>
    <t xml:space="preserve">TOTAL dos anys (pressupost net) </t>
  </si>
  <si>
    <t>IVA 21%</t>
  </si>
  <si>
    <t>TOTAL AMB IVA (Pressupost base de licitació)</t>
  </si>
  <si>
    <t>Preu/hora sortida</t>
  </si>
  <si>
    <t>Preu /hora ofertat</t>
  </si>
  <si>
    <t>Validació</t>
  </si>
  <si>
    <t>Costos directes</t>
  </si>
  <si>
    <t>Import €</t>
  </si>
  <si>
    <t>....</t>
  </si>
  <si>
    <t>...... €</t>
  </si>
  <si>
    <t>TOTAL</t>
  </si>
  <si>
    <t>Suma costos directes:</t>
  </si>
  <si>
    <t>Costos indirectes</t>
  </si>
  <si>
    <t>Despeses generals d’estructura</t>
  </si>
  <si>
    <t>............</t>
  </si>
  <si>
    <t>....... €</t>
  </si>
  <si>
    <t>...........</t>
  </si>
  <si>
    <t>Suma costos indirectes:</t>
  </si>
  <si>
    <t xml:space="preserve">Benefici industrial </t>
  </si>
  <si>
    <t>PREU NET (sense IVA) (inclou costos directes + indirectes + Benefici industrial):</t>
  </si>
  <si>
    <t>VALIDACIÓ OFERTA</t>
  </si>
  <si>
    <t>COMPROVACIÓ OFERTA</t>
  </si>
  <si>
    <t>ANNEX 10: VALIDACIÓ OFERTA ECONÒMICA</t>
  </si>
  <si>
    <t>EXPEDIENT 24/0052 CONTRACTE DE MANTENIMENT DELS SISTEMES DE SEGURETAT ELÈCTRICA (SAI), I DELS EQUIPS INFORMÀTICS I XARXES DELS CENTRES ADSCRITS A PARCS I JARDINS DE BARCELON, I.M., FORA DE LA XARXA MUNICIPAL (CONNEXIÓ REMOTA), AMB MESURES DE CONTRACTACIÓ PÚBLICA SOSTENIBLE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</si>
</sst>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8" fontId="0" fillId="0" borderId="0" xfId="0" applyNumberFormat="1"/>
    <xf numFmtId="0" fontId="3" fillId="0" borderId="4" xfId="0" applyFont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 applyProtection="1">
      <alignment vertical="center" wrapText="1"/>
    </xf>
    <xf numFmtId="0" fontId="4" fillId="0" borderId="9" xfId="0" applyFont="1" applyBorder="1" applyAlignment="1" applyProtection="1">
      <alignment vertical="center" wrapText="1"/>
    </xf>
    <xf numFmtId="0" fontId="0" fillId="0" borderId="0" xfId="0" applyProtection="1">
      <protection locked="0"/>
    </xf>
    <xf numFmtId="0" fontId="4" fillId="0" borderId="11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3" borderId="11" xfId="0" applyFont="1" applyFill="1" applyBorder="1" applyAlignment="1" applyProtection="1">
      <alignment vertical="center" wrapText="1"/>
      <protection locked="0"/>
    </xf>
    <xf numFmtId="0" fontId="0" fillId="3" borderId="0" xfId="0" applyFill="1"/>
    <xf numFmtId="0" fontId="6" fillId="0" borderId="0" xfId="0" applyFont="1"/>
    <xf numFmtId="0" fontId="6" fillId="0" borderId="0" xfId="0" applyFont="1" applyProtection="1">
      <protection locked="0"/>
    </xf>
    <xf numFmtId="2" fontId="0" fillId="0" borderId="0" xfId="0" applyNumberFormat="1" applyAlignment="1">
      <alignment horizontal="justify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0" xfId="0" applyFont="1" applyBorder="1" applyAlignment="1" applyProtection="1">
      <alignment horizontal="right" vertical="center" wrapText="1"/>
      <protection locked="0"/>
    </xf>
    <xf numFmtId="0" fontId="5" fillId="0" borderId="6" xfId="0" applyFont="1" applyBorder="1" applyAlignment="1" applyProtection="1">
      <alignment horizontal="right" vertical="center" wrapText="1"/>
      <protection locked="0"/>
    </xf>
    <xf numFmtId="2" fontId="0" fillId="0" borderId="0" xfId="0" applyNumberFormat="1" applyAlignment="1" applyProtection="1">
      <alignment horizontal="justify"/>
      <protection locked="0"/>
    </xf>
    <xf numFmtId="0" fontId="3" fillId="0" borderId="13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right" vertical="center" wrapText="1"/>
    </xf>
    <xf numFmtId="0" fontId="3" fillId="0" borderId="16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8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  <protection locked="0"/>
    </xf>
    <xf numFmtId="8" fontId="3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8" fontId="3" fillId="0" borderId="20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0" fontId="1" fillId="0" borderId="23" xfId="0" applyFont="1" applyBorder="1" applyAlignment="1">
      <alignment horizontal="right" vertical="center"/>
    </xf>
    <xf numFmtId="0" fontId="2" fillId="0" borderId="23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 wrapText="1"/>
    </xf>
    <xf numFmtId="8" fontId="1" fillId="0" borderId="24" xfId="0" applyNumberFormat="1" applyFont="1" applyBorder="1" applyAlignment="1">
      <alignment horizontal="center" vertical="center" wrapText="1"/>
    </xf>
    <xf numFmtId="8" fontId="3" fillId="0" borderId="20" xfId="0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0" fontId="0" fillId="3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topLeftCell="A5" workbookViewId="0">
      <selection activeCell="I23" sqref="I23"/>
    </sheetView>
  </sheetViews>
  <sheetFormatPr defaultRowHeight="15" x14ac:dyDescent="0.25"/>
  <cols>
    <col min="1" max="1" width="2" bestFit="1" customWidth="1"/>
    <col min="2" max="2" width="65.5703125" bestFit="1" customWidth="1"/>
    <col min="3" max="3" width="8.5703125" bestFit="1" customWidth="1"/>
    <col min="4" max="4" width="14.7109375" customWidth="1"/>
    <col min="5" max="5" width="9" bestFit="1" customWidth="1"/>
    <col min="6" max="6" width="9" customWidth="1"/>
    <col min="7" max="7" width="10.7109375" bestFit="1" customWidth="1"/>
    <col min="8" max="8" width="25.85546875" customWidth="1"/>
  </cols>
  <sheetData>
    <row r="1" spans="1:10" x14ac:dyDescent="0.25">
      <c r="B1" s="16" t="s">
        <v>43</v>
      </c>
    </row>
    <row r="2" spans="1:10" ht="44.1" customHeight="1" x14ac:dyDescent="0.25">
      <c r="B2" s="18" t="s">
        <v>44</v>
      </c>
      <c r="C2" s="18"/>
      <c r="D2" s="18"/>
      <c r="E2" s="18"/>
      <c r="F2" s="18"/>
      <c r="G2" s="18"/>
    </row>
    <row r="5" spans="1:10" thickBot="1" x14ac:dyDescent="0.4"/>
    <row r="6" spans="1:10" ht="25.5" customHeight="1" thickBot="1" x14ac:dyDescent="0.3">
      <c r="A6" s="19" t="s">
        <v>0</v>
      </c>
      <c r="B6" s="20"/>
      <c r="C6" s="20"/>
      <c r="D6" s="20"/>
      <c r="E6" s="20"/>
      <c r="F6" s="20"/>
      <c r="G6" s="21"/>
    </row>
    <row r="7" spans="1:10" ht="39" thickBot="1" x14ac:dyDescent="0.3">
      <c r="A7" s="22"/>
      <c r="B7" s="38"/>
      <c r="C7" s="50" t="s">
        <v>1</v>
      </c>
      <c r="D7" s="50" t="s">
        <v>24</v>
      </c>
      <c r="E7" s="51" t="s">
        <v>2</v>
      </c>
      <c r="F7" s="51" t="s">
        <v>25</v>
      </c>
      <c r="G7" s="52" t="s">
        <v>3</v>
      </c>
      <c r="H7" s="3" t="s">
        <v>26</v>
      </c>
    </row>
    <row r="8" spans="1:10" x14ac:dyDescent="0.25">
      <c r="A8" s="26">
        <v>1</v>
      </c>
      <c r="B8" s="39" t="s">
        <v>4</v>
      </c>
      <c r="C8" s="40" t="s">
        <v>5</v>
      </c>
      <c r="D8" s="41">
        <v>29.08</v>
      </c>
      <c r="E8" s="40">
        <v>18</v>
      </c>
      <c r="F8" s="42"/>
      <c r="G8" s="53">
        <f t="shared" ref="G8:G33" si="0">+ROUND(E8*F8,2)</f>
        <v>0</v>
      </c>
      <c r="H8" t="str">
        <f>+IF(F8&lt;=D8,"","SUPERA IMPORT SORTIDA")</f>
        <v/>
      </c>
      <c r="J8" s="1"/>
    </row>
    <row r="9" spans="1:10" ht="15.75" thickBot="1" x14ac:dyDescent="0.3">
      <c r="A9" s="27"/>
      <c r="B9" s="39"/>
      <c r="C9" s="40" t="s">
        <v>6</v>
      </c>
      <c r="D9" s="41">
        <v>26.62</v>
      </c>
      <c r="E9" s="40">
        <v>18</v>
      </c>
      <c r="F9" s="42"/>
      <c r="G9" s="53">
        <f t="shared" si="0"/>
        <v>0</v>
      </c>
      <c r="H9" t="str">
        <f t="shared" ref="H9:H32" si="1">+IF(F9&lt;=D9,"","SUPERA IMPORT SORTIDA")</f>
        <v/>
      </c>
      <c r="J9" s="1"/>
    </row>
    <row r="10" spans="1:10" x14ac:dyDescent="0.25">
      <c r="A10" s="28">
        <v>1</v>
      </c>
      <c r="B10" s="39" t="s">
        <v>7</v>
      </c>
      <c r="C10" s="40" t="s">
        <v>5</v>
      </c>
      <c r="D10" s="41">
        <v>30.72</v>
      </c>
      <c r="E10" s="40">
        <v>3</v>
      </c>
      <c r="F10" s="42"/>
      <c r="G10" s="53">
        <f t="shared" si="0"/>
        <v>0</v>
      </c>
      <c r="H10" t="str">
        <f t="shared" si="1"/>
        <v/>
      </c>
      <c r="J10" s="1"/>
    </row>
    <row r="11" spans="1:10" ht="15.75" thickBot="1" x14ac:dyDescent="0.3">
      <c r="A11" s="29"/>
      <c r="B11" s="39"/>
      <c r="C11" s="40" t="s">
        <v>6</v>
      </c>
      <c r="D11" s="41">
        <v>28.27</v>
      </c>
      <c r="E11" s="40">
        <v>3</v>
      </c>
      <c r="F11" s="42"/>
      <c r="G11" s="53">
        <f t="shared" si="0"/>
        <v>0</v>
      </c>
      <c r="H11" t="str">
        <f t="shared" si="1"/>
        <v/>
      </c>
      <c r="J11" s="1"/>
    </row>
    <row r="12" spans="1:10" x14ac:dyDescent="0.25">
      <c r="A12" s="28">
        <v>2</v>
      </c>
      <c r="B12" s="39" t="s">
        <v>8</v>
      </c>
      <c r="C12" s="40" t="s">
        <v>5</v>
      </c>
      <c r="D12" s="41">
        <v>29.08</v>
      </c>
      <c r="E12" s="40">
        <v>9</v>
      </c>
      <c r="F12" s="42"/>
      <c r="G12" s="53">
        <f t="shared" si="0"/>
        <v>0</v>
      </c>
      <c r="H12" t="str">
        <f t="shared" si="1"/>
        <v/>
      </c>
      <c r="J12" s="1"/>
    </row>
    <row r="13" spans="1:10" x14ac:dyDescent="0.25">
      <c r="A13" s="30"/>
      <c r="B13" s="39"/>
      <c r="C13" s="40" t="s">
        <v>6</v>
      </c>
      <c r="D13" s="41">
        <v>26.62</v>
      </c>
      <c r="E13" s="40">
        <v>9</v>
      </c>
      <c r="F13" s="42"/>
      <c r="G13" s="53">
        <f t="shared" si="0"/>
        <v>0</v>
      </c>
      <c r="H13" t="str">
        <f t="shared" si="1"/>
        <v/>
      </c>
      <c r="J13" s="1"/>
    </row>
    <row r="14" spans="1:10" x14ac:dyDescent="0.25">
      <c r="A14" s="30">
        <v>2</v>
      </c>
      <c r="B14" s="39" t="s">
        <v>9</v>
      </c>
      <c r="C14" s="40" t="s">
        <v>5</v>
      </c>
      <c r="D14" s="41">
        <v>30.72</v>
      </c>
      <c r="E14" s="40">
        <v>2</v>
      </c>
      <c r="F14" s="42"/>
      <c r="G14" s="53">
        <f t="shared" si="0"/>
        <v>0</v>
      </c>
      <c r="H14" t="str">
        <f t="shared" si="1"/>
        <v/>
      </c>
      <c r="J14" s="1"/>
    </row>
    <row r="15" spans="1:10" ht="15.75" thickBot="1" x14ac:dyDescent="0.3">
      <c r="A15" s="29"/>
      <c r="B15" s="39"/>
      <c r="C15" s="40" t="s">
        <v>6</v>
      </c>
      <c r="D15" s="43">
        <v>28.27</v>
      </c>
      <c r="E15" s="40">
        <v>2</v>
      </c>
      <c r="F15" s="42"/>
      <c r="G15" s="53">
        <f t="shared" si="0"/>
        <v>0</v>
      </c>
      <c r="H15" t="str">
        <f t="shared" si="1"/>
        <v/>
      </c>
      <c r="J15" s="1"/>
    </row>
    <row r="16" spans="1:10" x14ac:dyDescent="0.25">
      <c r="A16" s="31">
        <v>3</v>
      </c>
      <c r="B16" s="39" t="s">
        <v>10</v>
      </c>
      <c r="C16" s="40" t="s">
        <v>5</v>
      </c>
      <c r="D16" s="41">
        <v>29.08</v>
      </c>
      <c r="E16" s="40">
        <v>9</v>
      </c>
      <c r="F16" s="42"/>
      <c r="G16" s="53">
        <f t="shared" si="0"/>
        <v>0</v>
      </c>
      <c r="H16" t="str">
        <f t="shared" si="1"/>
        <v/>
      </c>
      <c r="J16" s="1"/>
    </row>
    <row r="17" spans="1:10" ht="15.75" thickBot="1" x14ac:dyDescent="0.3">
      <c r="A17" s="27"/>
      <c r="B17" s="39"/>
      <c r="C17" s="40" t="s">
        <v>6</v>
      </c>
      <c r="D17" s="41">
        <v>26.62</v>
      </c>
      <c r="E17" s="40">
        <v>9</v>
      </c>
      <c r="F17" s="42"/>
      <c r="G17" s="53">
        <f t="shared" si="0"/>
        <v>0</v>
      </c>
      <c r="H17" t="str">
        <f t="shared" si="1"/>
        <v/>
      </c>
      <c r="J17" s="1"/>
    </row>
    <row r="18" spans="1:10" x14ac:dyDescent="0.25">
      <c r="A18" s="32">
        <v>3</v>
      </c>
      <c r="B18" s="39" t="s">
        <v>11</v>
      </c>
      <c r="C18" s="40" t="s">
        <v>5</v>
      </c>
      <c r="D18" s="41">
        <v>30.72</v>
      </c>
      <c r="E18" s="40">
        <v>2</v>
      </c>
      <c r="F18" s="42"/>
      <c r="G18" s="53">
        <f t="shared" si="0"/>
        <v>0</v>
      </c>
      <c r="H18" t="str">
        <f t="shared" si="1"/>
        <v/>
      </c>
      <c r="J18" s="1"/>
    </row>
    <row r="19" spans="1:10" ht="15.75" thickBot="1" x14ac:dyDescent="0.3">
      <c r="A19" s="32"/>
      <c r="B19" s="39"/>
      <c r="C19" s="40" t="s">
        <v>6</v>
      </c>
      <c r="D19" s="41">
        <v>28.27</v>
      </c>
      <c r="E19" s="40">
        <v>2</v>
      </c>
      <c r="F19" s="42"/>
      <c r="G19" s="53">
        <f t="shared" si="0"/>
        <v>0</v>
      </c>
      <c r="H19" t="str">
        <f t="shared" si="1"/>
        <v/>
      </c>
      <c r="J19" s="1"/>
    </row>
    <row r="20" spans="1:10" x14ac:dyDescent="0.25">
      <c r="A20" s="33">
        <v>4</v>
      </c>
      <c r="B20" s="39" t="s">
        <v>12</v>
      </c>
      <c r="C20" s="40" t="s">
        <v>5</v>
      </c>
      <c r="D20" s="41">
        <v>29.08</v>
      </c>
      <c r="E20" s="40">
        <v>18</v>
      </c>
      <c r="F20" s="42"/>
      <c r="G20" s="53">
        <f t="shared" si="0"/>
        <v>0</v>
      </c>
      <c r="H20" t="str">
        <f t="shared" si="1"/>
        <v/>
      </c>
      <c r="J20" s="1"/>
    </row>
    <row r="21" spans="1:10" ht="15.75" thickBot="1" x14ac:dyDescent="0.3">
      <c r="A21" s="29"/>
      <c r="B21" s="39"/>
      <c r="C21" s="40" t="s">
        <v>6</v>
      </c>
      <c r="D21" s="41">
        <v>26.62</v>
      </c>
      <c r="E21" s="40">
        <v>18</v>
      </c>
      <c r="F21" s="42"/>
      <c r="G21" s="53">
        <f t="shared" si="0"/>
        <v>0</v>
      </c>
      <c r="H21" t="str">
        <f t="shared" si="1"/>
        <v/>
      </c>
      <c r="J21" s="1"/>
    </row>
    <row r="22" spans="1:10" x14ac:dyDescent="0.25">
      <c r="A22" s="34">
        <v>4</v>
      </c>
      <c r="B22" s="39" t="s">
        <v>13</v>
      </c>
      <c r="C22" s="40" t="s">
        <v>5</v>
      </c>
      <c r="D22" s="41">
        <v>30.72</v>
      </c>
      <c r="E22" s="40">
        <v>4</v>
      </c>
      <c r="F22" s="42"/>
      <c r="G22" s="53">
        <f t="shared" si="0"/>
        <v>0</v>
      </c>
      <c r="H22" t="str">
        <f t="shared" si="1"/>
        <v/>
      </c>
      <c r="J22" s="1"/>
    </row>
    <row r="23" spans="1:10" ht="15.75" thickBot="1" x14ac:dyDescent="0.3">
      <c r="A23" s="34"/>
      <c r="B23" s="39"/>
      <c r="C23" s="40" t="s">
        <v>6</v>
      </c>
      <c r="D23" s="41">
        <v>28.27</v>
      </c>
      <c r="E23" s="40">
        <v>4</v>
      </c>
      <c r="F23" s="42"/>
      <c r="G23" s="53">
        <f t="shared" si="0"/>
        <v>0</v>
      </c>
      <c r="H23" t="str">
        <f t="shared" si="1"/>
        <v/>
      </c>
      <c r="J23" s="1"/>
    </row>
    <row r="24" spans="1:10" x14ac:dyDescent="0.25">
      <c r="A24" s="33">
        <v>5</v>
      </c>
      <c r="B24" s="39" t="s">
        <v>14</v>
      </c>
      <c r="C24" s="40" t="s">
        <v>5</v>
      </c>
      <c r="D24" s="41">
        <v>29.08</v>
      </c>
      <c r="E24" s="40">
        <v>48</v>
      </c>
      <c r="F24" s="42"/>
      <c r="G24" s="53">
        <f t="shared" si="0"/>
        <v>0</v>
      </c>
      <c r="H24" t="str">
        <f t="shared" si="1"/>
        <v/>
      </c>
      <c r="J24" s="1"/>
    </row>
    <row r="25" spans="1:10" ht="15.75" thickBot="1" x14ac:dyDescent="0.3">
      <c r="A25" s="29"/>
      <c r="B25" s="39"/>
      <c r="C25" s="40" t="s">
        <v>6</v>
      </c>
      <c r="D25" s="41">
        <v>26.62</v>
      </c>
      <c r="E25" s="40">
        <v>48</v>
      </c>
      <c r="F25" s="42"/>
      <c r="G25" s="53">
        <f t="shared" si="0"/>
        <v>0</v>
      </c>
      <c r="H25" t="str">
        <f t="shared" si="1"/>
        <v/>
      </c>
      <c r="J25" s="1"/>
    </row>
    <row r="26" spans="1:10" x14ac:dyDescent="0.25">
      <c r="A26" s="34">
        <v>5</v>
      </c>
      <c r="B26" s="39" t="s">
        <v>15</v>
      </c>
      <c r="C26" s="40" t="s">
        <v>5</v>
      </c>
      <c r="D26" s="41">
        <v>30.72</v>
      </c>
      <c r="E26" s="40">
        <v>6</v>
      </c>
      <c r="F26" s="42"/>
      <c r="G26" s="53">
        <f t="shared" si="0"/>
        <v>0</v>
      </c>
      <c r="H26" t="str">
        <f t="shared" si="1"/>
        <v/>
      </c>
      <c r="J26" s="1"/>
    </row>
    <row r="27" spans="1:10" ht="15.75" thickBot="1" x14ac:dyDescent="0.3">
      <c r="A27" s="34"/>
      <c r="B27" s="39"/>
      <c r="C27" s="40" t="s">
        <v>6</v>
      </c>
      <c r="D27" s="41">
        <v>28.27</v>
      </c>
      <c r="E27" s="40">
        <v>6</v>
      </c>
      <c r="F27" s="42"/>
      <c r="G27" s="53">
        <f t="shared" si="0"/>
        <v>0</v>
      </c>
      <c r="H27" t="str">
        <f t="shared" si="1"/>
        <v/>
      </c>
      <c r="J27" s="1"/>
    </row>
    <row r="28" spans="1:10" x14ac:dyDescent="0.25">
      <c r="A28" s="33">
        <v>6</v>
      </c>
      <c r="B28" s="39" t="s">
        <v>16</v>
      </c>
      <c r="C28" s="40" t="s">
        <v>5</v>
      </c>
      <c r="D28" s="41">
        <v>29.08</v>
      </c>
      <c r="E28" s="40">
        <v>48</v>
      </c>
      <c r="F28" s="42"/>
      <c r="G28" s="53">
        <f t="shared" si="0"/>
        <v>0</v>
      </c>
      <c r="H28" t="str">
        <f t="shared" si="1"/>
        <v/>
      </c>
      <c r="J28" s="1"/>
    </row>
    <row r="29" spans="1:10" ht="15.75" thickBot="1" x14ac:dyDescent="0.3">
      <c r="A29" s="35"/>
      <c r="B29" s="39"/>
      <c r="C29" s="40" t="s">
        <v>6</v>
      </c>
      <c r="D29" s="41">
        <v>26.62</v>
      </c>
      <c r="E29" s="40">
        <v>48</v>
      </c>
      <c r="F29" s="42"/>
      <c r="G29" s="53">
        <f t="shared" si="0"/>
        <v>0</v>
      </c>
      <c r="H29" t="str">
        <f t="shared" si="1"/>
        <v/>
      </c>
      <c r="J29" s="1"/>
    </row>
    <row r="30" spans="1:10" x14ac:dyDescent="0.25">
      <c r="A30" s="36">
        <v>6</v>
      </c>
      <c r="B30" s="39" t="s">
        <v>17</v>
      </c>
      <c r="C30" s="40" t="s">
        <v>5</v>
      </c>
      <c r="D30" s="41">
        <v>30.72</v>
      </c>
      <c r="E30" s="40">
        <v>6</v>
      </c>
      <c r="F30" s="42"/>
      <c r="G30" s="53">
        <f t="shared" si="0"/>
        <v>0</v>
      </c>
      <c r="H30" t="str">
        <f t="shared" si="1"/>
        <v/>
      </c>
      <c r="J30" s="1"/>
    </row>
    <row r="31" spans="1:10" ht="15.75" thickBot="1" x14ac:dyDescent="0.3">
      <c r="A31" s="37"/>
      <c r="B31" s="39"/>
      <c r="C31" s="40" t="s">
        <v>6</v>
      </c>
      <c r="D31" s="41">
        <v>28.27</v>
      </c>
      <c r="E31" s="40">
        <v>6</v>
      </c>
      <c r="F31" s="42"/>
      <c r="G31" s="53">
        <f t="shared" si="0"/>
        <v>0</v>
      </c>
      <c r="H31" t="str">
        <f t="shared" si="1"/>
        <v/>
      </c>
      <c r="J31" s="1"/>
    </row>
    <row r="32" spans="1:10" ht="15.75" thickBot="1" x14ac:dyDescent="0.3">
      <c r="A32" s="2">
        <v>7</v>
      </c>
      <c r="B32" s="39" t="s">
        <v>18</v>
      </c>
      <c r="C32" s="44"/>
      <c r="D32" s="41">
        <v>34.08</v>
      </c>
      <c r="E32" s="40">
        <v>178</v>
      </c>
      <c r="F32" s="42"/>
      <c r="G32" s="53">
        <f t="shared" si="0"/>
        <v>0</v>
      </c>
      <c r="H32" t="str">
        <f t="shared" si="1"/>
        <v/>
      </c>
      <c r="J32" s="1"/>
    </row>
    <row r="33" spans="1:7" x14ac:dyDescent="0.25">
      <c r="A33" s="32">
        <v>8</v>
      </c>
      <c r="B33" s="46" t="s">
        <v>19</v>
      </c>
      <c r="C33" s="47"/>
      <c r="D33" s="48"/>
      <c r="E33" s="48"/>
      <c r="F33" s="48"/>
      <c r="G33" s="60">
        <f t="shared" si="0"/>
        <v>0</v>
      </c>
    </row>
    <row r="34" spans="1:7" x14ac:dyDescent="0.25">
      <c r="A34" s="54" t="s">
        <v>20</v>
      </c>
      <c r="B34" s="49"/>
      <c r="C34" s="44"/>
      <c r="D34" s="45"/>
      <c r="E34" s="45"/>
      <c r="F34" s="45"/>
      <c r="G34" s="53">
        <f>SUM(G8:G33)</f>
        <v>0</v>
      </c>
    </row>
    <row r="35" spans="1:7" x14ac:dyDescent="0.25">
      <c r="A35" s="54" t="s">
        <v>21</v>
      </c>
      <c r="B35" s="49"/>
      <c r="C35" s="44"/>
      <c r="D35" s="45"/>
      <c r="E35" s="45"/>
      <c r="F35" s="45"/>
      <c r="G35" s="53">
        <f>+ROUND(G34*2,2)</f>
        <v>0</v>
      </c>
    </row>
    <row r="36" spans="1:7" x14ac:dyDescent="0.25">
      <c r="A36" s="54" t="s">
        <v>22</v>
      </c>
      <c r="B36" s="49"/>
      <c r="C36" s="44"/>
      <c r="D36" s="45"/>
      <c r="E36" s="45"/>
      <c r="F36" s="45"/>
      <c r="G36" s="53">
        <f>+ROUND(G35*0.21,2)</f>
        <v>0</v>
      </c>
    </row>
    <row r="37" spans="1:7" ht="15.75" thickBot="1" x14ac:dyDescent="0.3">
      <c r="A37" s="55" t="s">
        <v>23</v>
      </c>
      <c r="B37" s="56"/>
      <c r="C37" s="57"/>
      <c r="D37" s="58"/>
      <c r="E37" s="58"/>
      <c r="F37" s="58"/>
      <c r="G37" s="59">
        <f>+G35+G36</f>
        <v>0</v>
      </c>
    </row>
    <row r="39" spans="1:7" x14ac:dyDescent="0.25">
      <c r="B39" s="15" t="s">
        <v>42</v>
      </c>
      <c r="C39" s="15"/>
      <c r="D39" s="15"/>
      <c r="E39" s="15"/>
      <c r="F39" s="15"/>
      <c r="G39" s="15" t="str">
        <f>+IF(+Oferta!G35='Desglòs Costos'!B25,"CORRECTE","ERROR")</f>
        <v>CORRECTE</v>
      </c>
    </row>
  </sheetData>
  <sheetProtection password="8624" sheet="1" objects="1" scenarios="1"/>
  <mergeCells count="15">
    <mergeCell ref="A36:B36"/>
    <mergeCell ref="A37:B37"/>
    <mergeCell ref="A16:A17"/>
    <mergeCell ref="A20:A21"/>
    <mergeCell ref="A24:A25"/>
    <mergeCell ref="A28:A29"/>
    <mergeCell ref="A34:B34"/>
    <mergeCell ref="A35:B35"/>
    <mergeCell ref="A14:A15"/>
    <mergeCell ref="B2:G2"/>
    <mergeCell ref="A6:G6"/>
    <mergeCell ref="A7:B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E1" sqref="E1"/>
    </sheetView>
  </sheetViews>
  <sheetFormatPr defaultColWidth="9.140625" defaultRowHeight="15" x14ac:dyDescent="0.25"/>
  <cols>
    <col min="1" max="1" width="61.7109375" style="6" customWidth="1"/>
    <col min="2" max="2" width="30.42578125" style="6" customWidth="1"/>
    <col min="3" max="16384" width="9.140625" style="6"/>
  </cols>
  <sheetData>
    <row r="1" spans="1:6" ht="17.45" customHeight="1" x14ac:dyDescent="0.25">
      <c r="A1" s="17" t="s">
        <v>43</v>
      </c>
    </row>
    <row r="2" spans="1:6" ht="43.5" customHeight="1" x14ac:dyDescent="0.25">
      <c r="A2" s="18" t="s">
        <v>44</v>
      </c>
      <c r="B2" s="18"/>
      <c r="C2" s="18"/>
      <c r="D2" s="18"/>
      <c r="E2" s="18"/>
      <c r="F2" s="18"/>
    </row>
    <row r="3" spans="1:6" ht="14.45" x14ac:dyDescent="0.35">
      <c r="A3" s="25"/>
      <c r="B3" s="25"/>
      <c r="C3" s="25"/>
      <c r="D3" s="25"/>
      <c r="E3" s="25"/>
      <c r="F3" s="25"/>
    </row>
    <row r="4" spans="1:6" thickBot="1" x14ac:dyDescent="0.4"/>
    <row r="5" spans="1:6" ht="15.75" thickBot="1" x14ac:dyDescent="0.3">
      <c r="A5" s="7" t="s">
        <v>27</v>
      </c>
      <c r="B5" s="8" t="s">
        <v>28</v>
      </c>
    </row>
    <row r="6" spans="1:6" ht="15.75" thickBot="1" x14ac:dyDescent="0.3">
      <c r="A6" s="9" t="s">
        <v>29</v>
      </c>
      <c r="B6" s="10" t="s">
        <v>30</v>
      </c>
    </row>
    <row r="7" spans="1:6" ht="15.75" thickBot="1" x14ac:dyDescent="0.3">
      <c r="A7" s="9"/>
      <c r="B7" s="10" t="s">
        <v>30</v>
      </c>
    </row>
    <row r="8" spans="1:6" ht="15.75" thickBot="1" x14ac:dyDescent="0.3">
      <c r="A8" s="9"/>
      <c r="B8" s="10" t="s">
        <v>30</v>
      </c>
    </row>
    <row r="9" spans="1:6" ht="15.75" thickBot="1" x14ac:dyDescent="0.3">
      <c r="A9" s="9"/>
      <c r="B9" s="10" t="s">
        <v>30</v>
      </c>
    </row>
    <row r="10" spans="1:6" ht="15.75" thickBot="1" x14ac:dyDescent="0.3">
      <c r="A10" s="9" t="s">
        <v>29</v>
      </c>
      <c r="B10" s="10" t="s">
        <v>30</v>
      </c>
    </row>
    <row r="11" spans="1:6" ht="15.75" thickBot="1" x14ac:dyDescent="0.3">
      <c r="A11" s="9" t="s">
        <v>29</v>
      </c>
      <c r="B11" s="10" t="s">
        <v>30</v>
      </c>
    </row>
    <row r="12" spans="1:6" ht="15.75" thickBot="1" x14ac:dyDescent="0.3">
      <c r="A12" s="9" t="s">
        <v>29</v>
      </c>
      <c r="B12" s="10" t="s">
        <v>30</v>
      </c>
    </row>
    <row r="13" spans="1:6" ht="15.75" thickBot="1" x14ac:dyDescent="0.3">
      <c r="A13" s="9" t="s">
        <v>29</v>
      </c>
      <c r="B13" s="10" t="s">
        <v>30</v>
      </c>
    </row>
    <row r="14" spans="1:6" x14ac:dyDescent="0.25">
      <c r="A14" s="23" t="s">
        <v>31</v>
      </c>
      <c r="B14" s="11" t="s">
        <v>32</v>
      </c>
    </row>
    <row r="15" spans="1:6" ht="15.75" thickBot="1" x14ac:dyDescent="0.3">
      <c r="A15" s="24"/>
      <c r="B15" s="4">
        <f>SUM(B6:B13)</f>
        <v>0</v>
      </c>
    </row>
    <row r="16" spans="1:6" thickBot="1" x14ac:dyDescent="0.4">
      <c r="A16" s="12"/>
    </row>
    <row r="17" spans="1:2" ht="15.75" thickBot="1" x14ac:dyDescent="0.3">
      <c r="A17" s="7" t="s">
        <v>33</v>
      </c>
      <c r="B17" s="8" t="s">
        <v>28</v>
      </c>
    </row>
    <row r="18" spans="1:2" ht="15.75" thickBot="1" x14ac:dyDescent="0.3">
      <c r="A18" s="9" t="s">
        <v>34</v>
      </c>
      <c r="B18" s="10" t="s">
        <v>30</v>
      </c>
    </row>
    <row r="19" spans="1:2" ht="15.75" thickBot="1" x14ac:dyDescent="0.3">
      <c r="A19" s="9" t="s">
        <v>35</v>
      </c>
      <c r="B19" s="10" t="s">
        <v>36</v>
      </c>
    </row>
    <row r="20" spans="1:2" ht="15.75" thickBot="1" x14ac:dyDescent="0.3">
      <c r="A20" s="9" t="s">
        <v>37</v>
      </c>
      <c r="B20" s="10" t="s">
        <v>30</v>
      </c>
    </row>
    <row r="21" spans="1:2" x14ac:dyDescent="0.25">
      <c r="A21" s="23" t="s">
        <v>31</v>
      </c>
      <c r="B21" s="11" t="s">
        <v>38</v>
      </c>
    </row>
    <row r="22" spans="1:2" ht="15.75" thickBot="1" x14ac:dyDescent="0.3">
      <c r="A22" s="24"/>
      <c r="B22" s="4">
        <f>SUM(B18:B20)</f>
        <v>0</v>
      </c>
    </row>
    <row r="23" spans="1:2" ht="15.75" thickBot="1" x14ac:dyDescent="0.3">
      <c r="A23" s="13" t="s">
        <v>39</v>
      </c>
      <c r="B23" s="10">
        <v>0</v>
      </c>
    </row>
    <row r="24" spans="1:2" thickBot="1" x14ac:dyDescent="0.4">
      <c r="A24" s="12"/>
    </row>
    <row r="25" spans="1:2" ht="27.6" thickBot="1" x14ac:dyDescent="0.4">
      <c r="A25" s="14" t="s">
        <v>40</v>
      </c>
      <c r="B25" s="5">
        <f>+B15+B22+B23</f>
        <v>0</v>
      </c>
    </row>
    <row r="27" spans="1:2" x14ac:dyDescent="0.25">
      <c r="A27" s="61" t="s">
        <v>41</v>
      </c>
      <c r="B27" s="62" t="str">
        <f>+IF(B25=Oferta!G35,"CORRECTE","ERROR")</f>
        <v>CORRECTE</v>
      </c>
    </row>
  </sheetData>
  <sheetProtection password="8624" sheet="1" objects="1" scenarios="1"/>
  <mergeCells count="4">
    <mergeCell ref="A14:A15"/>
    <mergeCell ref="A21:A22"/>
    <mergeCell ref="A3:F3"/>
    <mergeCell ref="A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Oferta</vt:lpstr>
      <vt:lpstr>Desglòs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Xavier Pellisé</cp:lastModifiedBy>
  <dcterms:created xsi:type="dcterms:W3CDTF">2023-12-20T06:47:46Z</dcterms:created>
  <dcterms:modified xsi:type="dcterms:W3CDTF">2024-01-24T17:42:46Z</dcterms:modified>
</cp:coreProperties>
</file>