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" yWindow="75" windowWidth="19020" windowHeight="6465"/>
  </bookViews>
  <sheets>
    <sheet name="OFERTA" sheetId="1" r:id="rId1"/>
    <sheet name="ESTUDI COSTOS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F18" i="1" l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E19" i="1" l="1"/>
  <c r="E20" i="1" s="1"/>
  <c r="D19" i="1"/>
  <c r="D20" i="1" s="1"/>
  <c r="E21" i="1" l="1"/>
  <c r="E22" i="1" s="1"/>
  <c r="D21" i="1"/>
  <c r="D22" i="1" s="1"/>
  <c r="B23" i="2" l="1"/>
  <c r="B17" i="2"/>
  <c r="B25" i="2" s="1"/>
  <c r="E24" i="1" l="1"/>
  <c r="B27" i="2"/>
</calcChain>
</file>

<file path=xl/sharedStrings.xml><?xml version="1.0" encoding="utf-8"?>
<sst xmlns="http://schemas.openxmlformats.org/spreadsheetml/2006/main" count="74" uniqueCount="58">
  <si>
    <t>TOTAL</t>
  </si>
  <si>
    <t>Costos directes</t>
  </si>
  <si>
    <t>Import €</t>
  </si>
  <si>
    <t>....</t>
  </si>
  <si>
    <t>...... €</t>
  </si>
  <si>
    <t>Suma costos directes:</t>
  </si>
  <si>
    <t>Costos indirectes</t>
  </si>
  <si>
    <t>Despeses generals d’estructura</t>
  </si>
  <si>
    <t>...........</t>
  </si>
  <si>
    <t>Suma costos indirectes:</t>
  </si>
  <si>
    <t xml:space="preserve">Benefici industrial </t>
  </si>
  <si>
    <t>PREU NET (sense IVA) (Inclou costos directes+indirectes+ benefici industrial)</t>
  </si>
  <si>
    <t>Costos salarials (desglossar per categories)</t>
  </si>
  <si>
    <t>COMPROVACIÓ</t>
  </si>
  <si>
    <t>Equip</t>
  </si>
  <si>
    <t>marca i model</t>
  </si>
  <si>
    <t>núm. de sèrie</t>
  </si>
  <si>
    <t>Preu per revisió pressupostat</t>
  </si>
  <si>
    <t>Preu Ofert</t>
  </si>
  <si>
    <t>Calibrador Acústic</t>
  </si>
  <si>
    <t>CESVA CB-5</t>
  </si>
  <si>
    <t>Sonòmetre</t>
  </si>
  <si>
    <t>CESVA SC-102</t>
  </si>
  <si>
    <t>T-233258</t>
  </si>
  <si>
    <t>Termohigròmetre digital (T i H)</t>
  </si>
  <si>
    <t xml:space="preserve">TESTO 625 </t>
  </si>
  <si>
    <r>
      <t>Mesurador CO</t>
    </r>
    <r>
      <rPr>
        <b/>
        <vertAlign val="subscript"/>
        <sz val="10"/>
        <color rgb="FF000000"/>
        <rFont val="Calibri"/>
        <family val="2"/>
        <scheme val="minor"/>
      </rPr>
      <t>2</t>
    </r>
  </si>
  <si>
    <t>TESTO 535</t>
  </si>
  <si>
    <t>03008503/512</t>
  </si>
  <si>
    <t>Multifunció</t>
  </si>
  <si>
    <t>TESTO 435</t>
  </si>
  <si>
    <r>
      <t>- part termohigròmetre i CO</t>
    </r>
    <r>
      <rPr>
        <vertAlign val="subscript"/>
        <sz val="10"/>
        <color rgb="FF000000"/>
        <rFont val="Calibri"/>
        <family val="2"/>
        <scheme val="minor"/>
      </rPr>
      <t>2</t>
    </r>
  </si>
  <si>
    <t>- part anemòmetre</t>
  </si>
  <si>
    <t>- part gas CO</t>
  </si>
  <si>
    <t>Dinamòmetre</t>
  </si>
  <si>
    <t>MECMESIN PFI500N</t>
  </si>
  <si>
    <t>Vibròmetre sensor cos sencer</t>
  </si>
  <si>
    <t>Larson Davis HVM200</t>
  </si>
  <si>
    <t>Vibròmetre sensor ma braç</t>
  </si>
  <si>
    <t>Acceleròmetre ma-braç</t>
  </si>
  <si>
    <t>SEN041F</t>
  </si>
  <si>
    <t>P246812</t>
  </si>
  <si>
    <t>Acceleròmetre cos sencer</t>
  </si>
  <si>
    <t>SEN027</t>
  </si>
  <si>
    <t>P244830</t>
  </si>
  <si>
    <t>Calibrador Vibròmetre</t>
  </si>
  <si>
    <t>PCB 394C06</t>
  </si>
  <si>
    <t>LW18005</t>
  </si>
  <si>
    <t>Luxímetre</t>
  </si>
  <si>
    <t>TESTO 540</t>
  </si>
  <si>
    <t>39017210/009</t>
  </si>
  <si>
    <t>TOTAL 1 ANY (IVA no inclòs)</t>
  </si>
  <si>
    <t>TOTAL 2 ANYS (IVA no inclòs)</t>
  </si>
  <si>
    <t>IVA</t>
  </si>
  <si>
    <t>TOTAL IVA inclòs</t>
  </si>
  <si>
    <t>Altres</t>
  </si>
  <si>
    <t>.....</t>
  </si>
  <si>
    <t>ANNEX 7 - PCAP - VERIFICACIÓ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</si>
</sst>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vertAlign val="subscript"/>
      <sz val="10"/>
      <color rgb="FF000000"/>
      <name val="Calibri"/>
      <family val="2"/>
      <scheme val="minor"/>
    </font>
    <font>
      <sz val="11"/>
      <color rgb="FF2E74B5"/>
      <name val="Calibri"/>
      <family val="2"/>
      <scheme val="minor"/>
    </font>
    <font>
      <vertAlign val="subscript"/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3" fillId="0" borderId="5" xfId="0" applyFont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2" xfId="0" applyFont="1" applyBorder="1" applyAlignment="1" applyProtection="1">
      <alignment horizontal="justify" vertical="center" wrapText="1"/>
      <protection locked="0"/>
    </xf>
    <xf numFmtId="0" fontId="3" fillId="0" borderId="3" xfId="0" applyFont="1" applyBorder="1" applyAlignment="1" applyProtection="1">
      <alignment horizontal="justify" vertical="center" wrapText="1"/>
      <protection locked="0"/>
    </xf>
    <xf numFmtId="0" fontId="4" fillId="0" borderId="4" xfId="0" applyFont="1" applyBorder="1" applyAlignment="1" applyProtection="1">
      <alignment horizontal="justify" vertical="center" wrapText="1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4" fillId="0" borderId="6" xfId="0" applyFont="1" applyBorder="1" applyAlignment="1" applyProtection="1">
      <alignment horizontal="justify" vertical="center" wrapText="1"/>
      <protection locked="0"/>
    </xf>
    <xf numFmtId="0" fontId="1" fillId="3" borderId="0" xfId="0" applyFont="1" applyFill="1" applyAlignment="1"/>
    <xf numFmtId="0" fontId="1" fillId="3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5" fillId="0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 applyProtection="1">
      <alignment horizontal="right"/>
      <protection locked="0"/>
    </xf>
    <xf numFmtId="0" fontId="0" fillId="0" borderId="8" xfId="0" applyFill="1" applyBorder="1" applyProtection="1">
      <protection locked="0"/>
    </xf>
    <xf numFmtId="0" fontId="5" fillId="0" borderId="8" xfId="0" applyFont="1" applyFill="1" applyBorder="1" applyAlignment="1" applyProtection="1">
      <alignment horizontal="left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horizontal="left" vertical="center"/>
    </xf>
    <xf numFmtId="8" fontId="6" fillId="0" borderId="8" xfId="0" applyNumberFormat="1" applyFont="1" applyFill="1" applyBorder="1" applyAlignment="1" applyProtection="1">
      <alignment horizontal="right" vertical="center"/>
    </xf>
    <xf numFmtId="0" fontId="7" fillId="0" borderId="8" xfId="0" applyFont="1" applyFill="1" applyBorder="1" applyAlignment="1" applyProtection="1">
      <alignment horizontal="left" vertical="center"/>
    </xf>
    <xf numFmtId="0" fontId="8" fillId="0" borderId="8" xfId="0" applyFont="1" applyFill="1" applyBorder="1" applyAlignment="1" applyProtection="1">
      <alignment horizontal="left" vertical="center"/>
    </xf>
    <xf numFmtId="8" fontId="8" fillId="0" borderId="8" xfId="0" applyNumberFormat="1" applyFont="1" applyFill="1" applyBorder="1" applyAlignment="1" applyProtection="1">
      <alignment horizontal="right" vertical="center"/>
    </xf>
    <xf numFmtId="0" fontId="10" fillId="0" borderId="8" xfId="0" applyFont="1" applyFill="1" applyBorder="1" applyAlignment="1" applyProtection="1">
      <alignment vertical="top"/>
    </xf>
    <xf numFmtId="0" fontId="10" fillId="0" borderId="8" xfId="0" applyFont="1" applyFill="1" applyBorder="1" applyAlignment="1" applyProtection="1">
      <alignment vertical="center"/>
    </xf>
    <xf numFmtId="9" fontId="8" fillId="0" borderId="8" xfId="0" applyNumberFormat="1" applyFont="1" applyFill="1" applyBorder="1" applyAlignment="1" applyProtection="1">
      <alignment horizontal="left" vertical="center"/>
    </xf>
    <xf numFmtId="164" fontId="0" fillId="0" borderId="8" xfId="0" applyNumberFormat="1" applyFill="1" applyBorder="1" applyAlignment="1" applyProtection="1">
      <alignment horizontal="right"/>
    </xf>
    <xf numFmtId="0" fontId="0" fillId="3" borderId="0" xfId="0" applyFill="1"/>
    <xf numFmtId="0" fontId="7" fillId="2" borderId="8" xfId="0" applyFont="1" applyFill="1" applyBorder="1" applyAlignment="1" applyProtection="1">
      <alignment horizontal="left" vertical="center"/>
    </xf>
    <xf numFmtId="0" fontId="8" fillId="2" borderId="8" xfId="0" applyFont="1" applyFill="1" applyBorder="1" applyAlignment="1" applyProtection="1">
      <alignment horizontal="left" vertical="center"/>
    </xf>
    <xf numFmtId="8" fontId="8" fillId="2" borderId="8" xfId="0" applyNumberFormat="1" applyFont="1" applyFill="1" applyBorder="1" applyAlignment="1" applyProtection="1">
      <alignment horizontal="right" vertical="center"/>
    </xf>
    <xf numFmtId="164" fontId="0" fillId="2" borderId="8" xfId="0" applyNumberFormat="1" applyFill="1" applyBorder="1" applyAlignment="1" applyProtection="1">
      <alignment horizontal="right"/>
    </xf>
    <xf numFmtId="0" fontId="1" fillId="3" borderId="0" xfId="0" applyFont="1" applyFill="1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7" fillId="0" borderId="8" xfId="0" applyFont="1" applyFill="1" applyBorder="1" applyAlignment="1" applyProtection="1">
      <alignment horizontal="left" vertical="center"/>
    </xf>
    <xf numFmtId="0" fontId="4" fillId="0" borderId="7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/>
  </sheetViews>
  <sheetFormatPr defaultRowHeight="15" x14ac:dyDescent="0.25"/>
  <cols>
    <col min="1" max="1" width="38.42578125" customWidth="1"/>
    <col min="2" max="2" width="17.140625" customWidth="1"/>
    <col min="3" max="3" width="9.85546875" customWidth="1"/>
    <col min="4" max="4" width="12.7109375" customWidth="1"/>
    <col min="5" max="5" width="22.140625" customWidth="1"/>
    <col min="6" max="6" width="14.5703125" customWidth="1"/>
    <col min="7" max="7" width="9.85546875" customWidth="1"/>
  </cols>
  <sheetData>
    <row r="1" spans="1:6" s="1" customFormat="1" x14ac:dyDescent="0.25">
      <c r="A1" s="1" t="s">
        <v>57</v>
      </c>
    </row>
    <row r="2" spans="1:6" s="1" customFormat="1" x14ac:dyDescent="0.25"/>
    <row r="3" spans="1:6" s="1" customFormat="1" ht="38.25" x14ac:dyDescent="0.25">
      <c r="A3" s="24" t="s">
        <v>14</v>
      </c>
      <c r="B3" s="24" t="s">
        <v>15</v>
      </c>
      <c r="C3" s="24" t="s">
        <v>16</v>
      </c>
      <c r="D3" s="25" t="s">
        <v>17</v>
      </c>
      <c r="E3" s="21" t="s">
        <v>18</v>
      </c>
    </row>
    <row r="4" spans="1:6" s="1" customFormat="1" ht="33" customHeight="1" x14ac:dyDescent="0.25">
      <c r="A4" s="26" t="s">
        <v>19</v>
      </c>
      <c r="B4" s="27" t="s">
        <v>20</v>
      </c>
      <c r="C4" s="27">
        <v>32009</v>
      </c>
      <c r="D4" s="28">
        <v>98.62</v>
      </c>
      <c r="E4" s="22"/>
      <c r="F4" s="1" t="str">
        <f t="shared" ref="F4:F18" si="0">+IF(E4&gt;D4,"Supera l'import de sortida","")</f>
        <v/>
      </c>
    </row>
    <row r="5" spans="1:6" s="1" customFormat="1" ht="14.45" customHeight="1" x14ac:dyDescent="0.25">
      <c r="A5" s="29" t="s">
        <v>21</v>
      </c>
      <c r="B5" s="30" t="s">
        <v>22</v>
      </c>
      <c r="C5" s="30" t="s">
        <v>23</v>
      </c>
      <c r="D5" s="31">
        <v>213.25</v>
      </c>
      <c r="E5" s="22"/>
      <c r="F5" s="1" t="str">
        <f t="shared" si="0"/>
        <v/>
      </c>
    </row>
    <row r="6" spans="1:6" s="1" customFormat="1" ht="14.45" customHeight="1" x14ac:dyDescent="0.25">
      <c r="A6" s="29" t="s">
        <v>24</v>
      </c>
      <c r="B6" s="30" t="s">
        <v>25</v>
      </c>
      <c r="C6" s="30">
        <v>1975133</v>
      </c>
      <c r="D6" s="31">
        <v>173.4</v>
      </c>
      <c r="E6" s="22"/>
      <c r="F6" s="1" t="str">
        <f t="shared" si="0"/>
        <v/>
      </c>
    </row>
    <row r="7" spans="1:6" s="1" customFormat="1" ht="14.45" customHeight="1" x14ac:dyDescent="0.25">
      <c r="A7" s="29" t="s">
        <v>26</v>
      </c>
      <c r="B7" s="30" t="s">
        <v>27</v>
      </c>
      <c r="C7" s="30" t="s">
        <v>28</v>
      </c>
      <c r="D7" s="31">
        <v>156.80000000000001</v>
      </c>
      <c r="E7" s="22"/>
      <c r="F7" s="1" t="str">
        <f t="shared" si="0"/>
        <v/>
      </c>
    </row>
    <row r="8" spans="1:6" s="1" customFormat="1" ht="14.45" customHeight="1" x14ac:dyDescent="0.25">
      <c r="A8" s="43" t="s">
        <v>29</v>
      </c>
      <c r="B8" s="30" t="s">
        <v>30</v>
      </c>
      <c r="C8" s="30">
        <v>60811283</v>
      </c>
      <c r="D8" s="32"/>
      <c r="E8" s="23"/>
      <c r="F8" s="1" t="str">
        <f t="shared" si="0"/>
        <v/>
      </c>
    </row>
    <row r="9" spans="1:6" s="1" customFormat="1" x14ac:dyDescent="0.25">
      <c r="A9" s="43"/>
      <c r="B9" s="30" t="s">
        <v>31</v>
      </c>
      <c r="C9" s="30">
        <v>10344343</v>
      </c>
      <c r="D9" s="31">
        <v>184.8</v>
      </c>
      <c r="E9" s="22"/>
      <c r="F9" s="1" t="str">
        <f t="shared" si="0"/>
        <v/>
      </c>
    </row>
    <row r="10" spans="1:6" s="1" customFormat="1" ht="14.45" customHeight="1" x14ac:dyDescent="0.25">
      <c r="A10" s="43"/>
      <c r="B10" s="30" t="s">
        <v>32</v>
      </c>
      <c r="C10" s="30">
        <v>10346151</v>
      </c>
      <c r="D10" s="31">
        <v>106.4</v>
      </c>
      <c r="E10" s="22"/>
      <c r="F10" s="1" t="str">
        <f t="shared" si="0"/>
        <v/>
      </c>
    </row>
    <row r="11" spans="1:6" s="1" customFormat="1" ht="14.45" customHeight="1" x14ac:dyDescent="0.25">
      <c r="A11" s="43"/>
      <c r="B11" s="30" t="s">
        <v>33</v>
      </c>
      <c r="C11" s="30">
        <v>3139726</v>
      </c>
      <c r="D11" s="31">
        <v>134.4</v>
      </c>
      <c r="E11" s="22"/>
      <c r="F11" s="1" t="str">
        <f t="shared" si="0"/>
        <v/>
      </c>
    </row>
    <row r="12" spans="1:6" s="1" customFormat="1" ht="28.5" customHeight="1" x14ac:dyDescent="0.25">
      <c r="A12" s="29" t="s">
        <v>34</v>
      </c>
      <c r="B12" s="30" t="s">
        <v>35</v>
      </c>
      <c r="C12" s="30">
        <v>15288</v>
      </c>
      <c r="D12" s="31">
        <v>184.8</v>
      </c>
      <c r="E12" s="22"/>
      <c r="F12" s="1" t="str">
        <f t="shared" si="0"/>
        <v/>
      </c>
    </row>
    <row r="13" spans="1:6" s="1" customFormat="1" ht="14.45" customHeight="1" x14ac:dyDescent="0.25">
      <c r="A13" s="29" t="s">
        <v>36</v>
      </c>
      <c r="B13" s="30" t="s">
        <v>37</v>
      </c>
      <c r="C13" s="30">
        <v>1342</v>
      </c>
      <c r="D13" s="31">
        <v>795.2</v>
      </c>
      <c r="E13" s="22"/>
      <c r="F13" s="1" t="str">
        <f t="shared" si="0"/>
        <v/>
      </c>
    </row>
    <row r="14" spans="1:6" s="1" customFormat="1" x14ac:dyDescent="0.25">
      <c r="A14" s="29" t="s">
        <v>38</v>
      </c>
      <c r="B14" s="30" t="s">
        <v>37</v>
      </c>
      <c r="C14" s="30">
        <v>1342</v>
      </c>
      <c r="D14" s="31">
        <v>403.2</v>
      </c>
      <c r="E14" s="22"/>
      <c r="F14" s="1" t="str">
        <f t="shared" si="0"/>
        <v/>
      </c>
    </row>
    <row r="15" spans="1:6" x14ac:dyDescent="0.25">
      <c r="A15" s="29" t="s">
        <v>39</v>
      </c>
      <c r="B15" s="30" t="s">
        <v>40</v>
      </c>
      <c r="C15" s="30" t="s">
        <v>41</v>
      </c>
      <c r="D15" s="31">
        <v>599.20000000000005</v>
      </c>
      <c r="E15" s="22"/>
      <c r="F15" s="1" t="str">
        <f t="shared" si="0"/>
        <v/>
      </c>
    </row>
    <row r="16" spans="1:6" x14ac:dyDescent="0.25">
      <c r="A16" s="29" t="s">
        <v>42</v>
      </c>
      <c r="B16" s="30" t="s">
        <v>43</v>
      </c>
      <c r="C16" s="30" t="s">
        <v>44</v>
      </c>
      <c r="D16" s="31">
        <v>599.20000000000005</v>
      </c>
      <c r="E16" s="22"/>
      <c r="F16" s="1" t="str">
        <f t="shared" si="0"/>
        <v/>
      </c>
    </row>
    <row r="17" spans="1:6" x14ac:dyDescent="0.25">
      <c r="A17" s="29" t="s">
        <v>45</v>
      </c>
      <c r="B17" s="30" t="s">
        <v>46</v>
      </c>
      <c r="C17" s="30" t="s">
        <v>47</v>
      </c>
      <c r="D17" s="31">
        <v>190.4</v>
      </c>
      <c r="E17" s="22"/>
      <c r="F17" s="1" t="str">
        <f t="shared" si="0"/>
        <v/>
      </c>
    </row>
    <row r="18" spans="1:6" x14ac:dyDescent="0.25">
      <c r="A18" s="29" t="s">
        <v>48</v>
      </c>
      <c r="B18" s="30" t="s">
        <v>49</v>
      </c>
      <c r="C18" s="30" t="s">
        <v>50</v>
      </c>
      <c r="D18" s="31">
        <v>184.8</v>
      </c>
      <c r="E18" s="22"/>
      <c r="F18" s="1" t="str">
        <f t="shared" si="0"/>
        <v/>
      </c>
    </row>
    <row r="19" spans="1:6" x14ac:dyDescent="0.25">
      <c r="A19" s="29" t="s">
        <v>51</v>
      </c>
      <c r="B19" s="33"/>
      <c r="C19" s="32"/>
      <c r="D19" s="31">
        <f>SUM(D4:D18)</f>
        <v>4024.47</v>
      </c>
      <c r="E19" s="35">
        <f>SUM(E4:E18)</f>
        <v>0</v>
      </c>
    </row>
    <row r="20" spans="1:6" x14ac:dyDescent="0.25">
      <c r="A20" s="37" t="s">
        <v>52</v>
      </c>
      <c r="B20" s="38"/>
      <c r="C20" s="38"/>
      <c r="D20" s="39">
        <f>+D19*2</f>
        <v>8048.94</v>
      </c>
      <c r="E20" s="40">
        <f>+ROUND(E19*2,2)</f>
        <v>0</v>
      </c>
    </row>
    <row r="21" spans="1:6" ht="14.45" x14ac:dyDescent="0.35">
      <c r="A21" s="29" t="s">
        <v>53</v>
      </c>
      <c r="B21" s="34">
        <v>0.21</v>
      </c>
      <c r="C21" s="30"/>
      <c r="D21" s="31">
        <f>+ROUND(D20*0.21,2)</f>
        <v>1690.28</v>
      </c>
      <c r="E21" s="35">
        <f>+ROUND(E20*0.21,2)</f>
        <v>0</v>
      </c>
    </row>
    <row r="22" spans="1:6" x14ac:dyDescent="0.25">
      <c r="A22" s="29" t="s">
        <v>54</v>
      </c>
      <c r="B22" s="30"/>
      <c r="C22" s="30"/>
      <c r="D22" s="31">
        <f>+D20+D21</f>
        <v>9739.2199999999993</v>
      </c>
      <c r="E22" s="35">
        <f>+E20+E21</f>
        <v>0</v>
      </c>
    </row>
    <row r="24" spans="1:6" ht="39" customHeight="1" x14ac:dyDescent="0.25">
      <c r="A24" s="16" t="s">
        <v>13</v>
      </c>
      <c r="B24" s="17"/>
      <c r="C24" s="36"/>
      <c r="D24" s="36"/>
      <c r="E24" s="41" t="str">
        <f>+IF(E20='ESTUDI COSTOS'!B25,"CORRECTE","DIFERÈNCIES AMB ESTUDI COSTOS")</f>
        <v>CORRECTE</v>
      </c>
    </row>
  </sheetData>
  <sheetProtection password="8624" sheet="1" objects="1" scenarios="1"/>
  <mergeCells count="1">
    <mergeCell ref="A8:A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7"/>
  <sheetViews>
    <sheetView workbookViewId="0">
      <selection activeCell="H7" sqref="H7"/>
    </sheetView>
  </sheetViews>
  <sheetFormatPr defaultRowHeight="15" x14ac:dyDescent="0.25"/>
  <cols>
    <col min="1" max="1" width="47.28515625" customWidth="1"/>
    <col min="2" max="2" width="21.140625" customWidth="1"/>
  </cols>
  <sheetData>
    <row r="3" spans="1:2" thickBot="1" x14ac:dyDescent="0.4"/>
    <row r="4" spans="1:2" ht="15.75" thickBot="1" x14ac:dyDescent="0.3">
      <c r="A4" s="10" t="s">
        <v>1</v>
      </c>
      <c r="B4" s="11" t="s">
        <v>2</v>
      </c>
    </row>
    <row r="5" spans="1:2" ht="26.25" thickBot="1" x14ac:dyDescent="0.3">
      <c r="A5" s="12" t="s">
        <v>12</v>
      </c>
      <c r="B5" s="13" t="s">
        <v>4</v>
      </c>
    </row>
    <row r="6" spans="1:2" ht="15.75" thickBot="1" x14ac:dyDescent="0.3">
      <c r="A6" s="12"/>
      <c r="B6" s="13" t="s">
        <v>4</v>
      </c>
    </row>
    <row r="7" spans="1:2" ht="15.75" thickBot="1" x14ac:dyDescent="0.3">
      <c r="A7" s="12"/>
      <c r="B7" s="13" t="s">
        <v>4</v>
      </c>
    </row>
    <row r="8" spans="1:2" ht="15.75" thickBot="1" x14ac:dyDescent="0.3">
      <c r="A8" s="12" t="s">
        <v>55</v>
      </c>
      <c r="B8" s="13" t="s">
        <v>4</v>
      </c>
    </row>
    <row r="9" spans="1:2" ht="15.75" thickBot="1" x14ac:dyDescent="0.3">
      <c r="A9" s="12" t="s">
        <v>56</v>
      </c>
      <c r="B9" s="13" t="s">
        <v>4</v>
      </c>
    </row>
    <row r="10" spans="1:2" ht="15.75" thickBot="1" x14ac:dyDescent="0.3">
      <c r="A10" s="12" t="s">
        <v>56</v>
      </c>
      <c r="B10" s="13" t="s">
        <v>4</v>
      </c>
    </row>
    <row r="11" spans="1:2" ht="15.75" thickBot="1" x14ac:dyDescent="0.3">
      <c r="A11" s="14" t="s">
        <v>3</v>
      </c>
      <c r="B11" s="13" t="s">
        <v>4</v>
      </c>
    </row>
    <row r="12" spans="1:2" ht="15.75" thickBot="1" x14ac:dyDescent="0.3">
      <c r="A12" s="14" t="s">
        <v>3</v>
      </c>
      <c r="B12" s="13" t="s">
        <v>4</v>
      </c>
    </row>
    <row r="13" spans="1:2" ht="15.75" thickBot="1" x14ac:dyDescent="0.3">
      <c r="A13" s="14"/>
      <c r="B13" s="13" t="s">
        <v>4</v>
      </c>
    </row>
    <row r="14" spans="1:2" ht="15.75" thickBot="1" x14ac:dyDescent="0.3">
      <c r="A14" s="14"/>
      <c r="B14" s="13" t="s">
        <v>4</v>
      </c>
    </row>
    <row r="15" spans="1:2" ht="15.75" thickBot="1" x14ac:dyDescent="0.3">
      <c r="A15" s="14"/>
      <c r="B15" s="13" t="s">
        <v>4</v>
      </c>
    </row>
    <row r="16" spans="1:2" ht="25.5" x14ac:dyDescent="0.25">
      <c r="A16" s="44" t="s">
        <v>0</v>
      </c>
      <c r="B16" s="5" t="s">
        <v>5</v>
      </c>
    </row>
    <row r="17" spans="1:6" ht="15.75" thickBot="1" x14ac:dyDescent="0.3">
      <c r="A17" s="45"/>
      <c r="B17" s="4">
        <f>+SUM(B5:B15)</f>
        <v>0</v>
      </c>
    </row>
    <row r="18" spans="1:6" thickBot="1" x14ac:dyDescent="0.4">
      <c r="A18" s="6"/>
    </row>
    <row r="19" spans="1:6" ht="15.75" thickBot="1" x14ac:dyDescent="0.3">
      <c r="A19" s="2" t="s">
        <v>6</v>
      </c>
      <c r="B19" s="3" t="s">
        <v>2</v>
      </c>
    </row>
    <row r="20" spans="1:6" ht="15.75" thickBot="1" x14ac:dyDescent="0.3">
      <c r="A20" s="14" t="s">
        <v>7</v>
      </c>
      <c r="B20" s="13"/>
    </row>
    <row r="21" spans="1:6" ht="15.75" thickBot="1" x14ac:dyDescent="0.3">
      <c r="A21" s="14" t="s">
        <v>8</v>
      </c>
      <c r="B21" s="13"/>
    </row>
    <row r="22" spans="1:6" ht="25.5" x14ac:dyDescent="0.25">
      <c r="A22" s="44" t="s">
        <v>0</v>
      </c>
      <c r="B22" s="5" t="s">
        <v>9</v>
      </c>
    </row>
    <row r="23" spans="1:6" ht="15.75" thickBot="1" x14ac:dyDescent="0.3">
      <c r="A23" s="45"/>
      <c r="B23" s="4">
        <f>+B20+B21</f>
        <v>0</v>
      </c>
    </row>
    <row r="24" spans="1:6" x14ac:dyDescent="0.25">
      <c r="A24" s="7" t="s">
        <v>10</v>
      </c>
      <c r="B24" s="15">
        <v>0</v>
      </c>
    </row>
    <row r="25" spans="1:6" ht="26.25" thickBot="1" x14ac:dyDescent="0.3">
      <c r="A25" s="8" t="s">
        <v>11</v>
      </c>
      <c r="B25" s="9">
        <f>+B17+B23+B24</f>
        <v>0</v>
      </c>
    </row>
    <row r="27" spans="1:6" s="20" customFormat="1" ht="30" customHeight="1" x14ac:dyDescent="0.25">
      <c r="A27" s="16" t="s">
        <v>13</v>
      </c>
      <c r="B27" s="42" t="str">
        <f>+IF(B25=OFERTA!E20,"CORRECTE","DIFERÈNCIES AMB OFERTA")</f>
        <v>CORRECTE</v>
      </c>
      <c r="C27" s="18"/>
      <c r="D27" s="18"/>
      <c r="E27" s="18"/>
      <c r="F27" s="19"/>
    </row>
  </sheetData>
  <sheetProtection password="8624" sheet="1" objects="1" scenarios="1"/>
  <mergeCells count="2">
    <mergeCell ref="A16:A17"/>
    <mergeCell ref="A22:A2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OFERTA</vt:lpstr>
      <vt:lpstr>ESTUDI COSTOS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Pellisé</dc:creator>
  <cp:lastModifiedBy>Xavier Pellisé</cp:lastModifiedBy>
  <dcterms:created xsi:type="dcterms:W3CDTF">2023-12-13T09:04:08Z</dcterms:created>
  <dcterms:modified xsi:type="dcterms:W3CDTF">2024-04-03T05:54:56Z</dcterms:modified>
</cp:coreProperties>
</file>