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5125" yWindow="-15" windowWidth="20730" windowHeight="11760"/>
  </bookViews>
  <sheets>
    <sheet name="Presupost" sheetId="3" r:id="rId1"/>
    <sheet name="Resum" sheetId="4" r:id="rId2"/>
  </sheets>
  <definedNames>
    <definedName name="_xlnm.Print_Area" localSheetId="0">Presupost!$A$1:$K$277</definedName>
    <definedName name="_xlnm.Print_Area" localSheetId="1">Resum!$A$1:$G$19</definedName>
    <definedName name="Print_Area" localSheetId="0">Presupost!$A$1:$K$257</definedName>
    <definedName name="Print_Area" localSheetId="1">Resum!$A$1:$G$19</definedName>
    <definedName name="Print_Titles" localSheetId="0">Presupost!$1:$1</definedName>
    <definedName name="_xlnm.Print_Titles" localSheetId="0">Presupost!$1:$1</definedName>
  </definedNames>
  <calcPr calcId="145621"/>
</workbook>
</file>

<file path=xl/calcChain.xml><?xml version="1.0" encoding="utf-8"?>
<calcChain xmlns="http://schemas.openxmlformats.org/spreadsheetml/2006/main">
  <c r="K6" i="3" l="1"/>
  <c r="K8" i="3"/>
  <c r="K10" i="3"/>
  <c r="K12" i="3"/>
  <c r="K13" i="3"/>
  <c r="K15" i="3"/>
  <c r="K16" i="3"/>
  <c r="K18" i="3"/>
  <c r="K19" i="3"/>
  <c r="K21" i="3"/>
  <c r="K22" i="3"/>
  <c r="K24" i="3"/>
  <c r="K25" i="3"/>
  <c r="K27" i="3"/>
  <c r="K5" i="3"/>
  <c r="I34" i="3"/>
  <c r="K34" i="3"/>
  <c r="I35" i="3"/>
  <c r="K35" i="3"/>
  <c r="I36" i="3"/>
  <c r="K36" i="3"/>
  <c r="I37" i="3"/>
  <c r="K37" i="3"/>
  <c r="K38" i="3"/>
  <c r="K39" i="3"/>
  <c r="K41" i="3"/>
  <c r="K42" i="3"/>
  <c r="K44" i="3"/>
  <c r="K31" i="3"/>
  <c r="K3" i="3"/>
  <c r="G4" i="4"/>
  <c r="I58" i="3"/>
  <c r="K58" i="3"/>
  <c r="K60" i="3"/>
  <c r="I61" i="3"/>
  <c r="K61" i="3"/>
  <c r="K63" i="3"/>
  <c r="I66" i="3"/>
  <c r="K66" i="3"/>
  <c r="I67" i="3"/>
  <c r="K67" i="3"/>
  <c r="I68" i="3"/>
  <c r="K68" i="3"/>
  <c r="I69" i="3"/>
  <c r="K69" i="3"/>
  <c r="I70" i="3"/>
  <c r="K70" i="3"/>
  <c r="I71" i="3"/>
  <c r="K71" i="3"/>
  <c r="K72" i="3"/>
  <c r="I75" i="3"/>
  <c r="K75" i="3"/>
  <c r="I76" i="3"/>
  <c r="K76" i="3"/>
  <c r="I77" i="3"/>
  <c r="K77" i="3"/>
  <c r="I78" i="3"/>
  <c r="K78" i="3"/>
  <c r="I79" i="3"/>
  <c r="K79" i="3"/>
  <c r="K80" i="3"/>
  <c r="K83" i="3"/>
  <c r="K84" i="3"/>
  <c r="K85" i="3"/>
  <c r="K86" i="3"/>
  <c r="K88" i="3"/>
  <c r="K89" i="3"/>
  <c r="K91" i="3"/>
  <c r="K92" i="3"/>
  <c r="K94" i="3"/>
  <c r="K95" i="3"/>
  <c r="K97" i="3"/>
  <c r="K98" i="3"/>
  <c r="K100" i="3"/>
  <c r="K101" i="3"/>
  <c r="K103" i="3"/>
  <c r="K104" i="3"/>
  <c r="K106" i="3"/>
  <c r="K107" i="3"/>
  <c r="K109" i="3"/>
  <c r="K57" i="3"/>
  <c r="K49" i="3"/>
  <c r="K51" i="3"/>
  <c r="I53" i="3"/>
  <c r="K53" i="3"/>
  <c r="K55" i="3"/>
  <c r="K48" i="3"/>
  <c r="K112" i="3"/>
  <c r="K114" i="3"/>
  <c r="K115" i="3"/>
  <c r="K117" i="3"/>
  <c r="K118" i="3"/>
  <c r="K120" i="3"/>
  <c r="K123" i="3"/>
  <c r="K124" i="3"/>
  <c r="K125" i="3"/>
  <c r="K126" i="3"/>
  <c r="K128" i="3"/>
  <c r="K129" i="3"/>
  <c r="K131" i="3"/>
  <c r="K132" i="3"/>
  <c r="K134" i="3"/>
  <c r="K135" i="3"/>
  <c r="K137" i="3"/>
  <c r="K138" i="3"/>
  <c r="K140" i="3"/>
  <c r="K141" i="3"/>
  <c r="K143" i="3"/>
  <c r="K144" i="3"/>
  <c r="K146" i="3"/>
  <c r="K111" i="3"/>
  <c r="K46" i="3"/>
  <c r="G5" i="4"/>
  <c r="K151" i="3"/>
  <c r="K153" i="3"/>
  <c r="K154" i="3"/>
  <c r="K156" i="3"/>
  <c r="K157" i="3"/>
  <c r="K159" i="3"/>
  <c r="K160" i="3"/>
  <c r="K162" i="3"/>
  <c r="K163" i="3"/>
  <c r="K165" i="3"/>
  <c r="K166" i="3"/>
  <c r="K168" i="3"/>
  <c r="K169" i="3"/>
  <c r="K171" i="3"/>
  <c r="E172" i="3"/>
  <c r="K172" i="3"/>
  <c r="K174" i="3"/>
  <c r="K175" i="3"/>
  <c r="K177" i="3"/>
  <c r="K178" i="3"/>
  <c r="K180" i="3"/>
  <c r="K150" i="3"/>
  <c r="K184" i="3"/>
  <c r="K186" i="3"/>
  <c r="K187" i="3"/>
  <c r="K189" i="3"/>
  <c r="K190" i="3"/>
  <c r="K192" i="3"/>
  <c r="K193" i="3"/>
  <c r="K195" i="3"/>
  <c r="K196" i="3"/>
  <c r="K198" i="3"/>
  <c r="K199" i="3"/>
  <c r="K201" i="3"/>
  <c r="K202" i="3"/>
  <c r="K204" i="3"/>
  <c r="K183" i="3"/>
  <c r="K149" i="3"/>
  <c r="G6" i="4"/>
  <c r="K210" i="3"/>
  <c r="K212" i="3"/>
  <c r="K213" i="3"/>
  <c r="K215" i="3"/>
  <c r="K216" i="3"/>
  <c r="K218" i="3"/>
  <c r="K209" i="3"/>
  <c r="K223" i="3"/>
  <c r="K225" i="3"/>
  <c r="K226" i="3"/>
  <c r="K228" i="3"/>
  <c r="K231" i="3"/>
  <c r="K232" i="3"/>
  <c r="K233" i="3"/>
  <c r="K234" i="3"/>
  <c r="K236" i="3"/>
  <c r="K237" i="3"/>
  <c r="K239" i="3"/>
  <c r="K242" i="3"/>
  <c r="K244" i="3"/>
  <c r="K241" i="3"/>
  <c r="K222" i="3"/>
  <c r="K207" i="3"/>
  <c r="G7" i="4"/>
  <c r="K247" i="3"/>
  <c r="K249" i="3"/>
  <c r="K250" i="3"/>
  <c r="K252" i="3"/>
  <c r="K253" i="3"/>
  <c r="K255" i="3"/>
  <c r="K256" i="3"/>
  <c r="K258" i="3"/>
  <c r="K259" i="3"/>
  <c r="K261" i="3"/>
  <c r="K246" i="3"/>
  <c r="G8" i="4"/>
  <c r="K268" i="3"/>
  <c r="K269" i="3"/>
  <c r="K270" i="3"/>
  <c r="K271" i="3"/>
  <c r="K272" i="3"/>
  <c r="K273" i="3"/>
  <c r="K274" i="3"/>
  <c r="K275" i="3"/>
  <c r="K267" i="3"/>
  <c r="K264" i="3"/>
  <c r="G9" i="4"/>
  <c r="G10" i="4"/>
  <c r="G11" i="4"/>
  <c r="G12" i="4"/>
  <c r="I237" i="3"/>
  <c r="I226" i="3"/>
  <c r="I231" i="3"/>
  <c r="I232" i="3"/>
  <c r="I234" i="3"/>
  <c r="B4" i="4"/>
  <c r="B5" i="4"/>
</calcChain>
</file>

<file path=xl/sharedStrings.xml><?xml version="1.0" encoding="utf-8"?>
<sst xmlns="http://schemas.openxmlformats.org/spreadsheetml/2006/main" count="425" uniqueCount="283">
  <si>
    <t>SUPERFÍCIE</t>
  </si>
  <si>
    <t>TOTAL</t>
  </si>
  <si>
    <t>1.1</t>
  </si>
  <si>
    <t>1.1.1</t>
  </si>
  <si>
    <t>1.2.1</t>
  </si>
  <si>
    <t>1.2</t>
  </si>
  <si>
    <t>2.1</t>
  </si>
  <si>
    <t>2.1.1</t>
  </si>
  <si>
    <t>2.2</t>
  </si>
  <si>
    <t>2.2.1</t>
  </si>
  <si>
    <t>2.3.1</t>
  </si>
  <si>
    <t>ut.</t>
  </si>
  <si>
    <t>m2</t>
  </si>
  <si>
    <t>1.1.2</t>
  </si>
  <si>
    <t>1.1.3</t>
  </si>
  <si>
    <t>1.1.5</t>
  </si>
  <si>
    <t>1.1.6</t>
  </si>
  <si>
    <t>1.2.2</t>
  </si>
  <si>
    <t>CAPÍTOL</t>
  </si>
  <si>
    <t>CODI</t>
  </si>
  <si>
    <t>DESCRIPCIÓ PARTIDA</t>
  </si>
  <si>
    <t>FONS</t>
  </si>
  <si>
    <t>LARGADA</t>
  </si>
  <si>
    <t>ALÇADA</t>
  </si>
  <si>
    <t>PREU UNITAT</t>
  </si>
  <si>
    <t>PREU TOTAL</t>
  </si>
  <si>
    <t>UNITATS</t>
  </si>
  <si>
    <t>DESMUNTATGE</t>
  </si>
  <si>
    <t>DESMUNTATGE Y ARRANJAMENT  PLANTA QUARTA</t>
  </si>
  <si>
    <t>ARRANJAMENT  PLANTA QUARTA</t>
  </si>
  <si>
    <t>1.1.4</t>
  </si>
  <si>
    <t>2.1.2</t>
  </si>
  <si>
    <t>2.2.2</t>
  </si>
  <si>
    <t>2.2.3</t>
  </si>
  <si>
    <t>2.2.5</t>
  </si>
  <si>
    <t>2.2.6</t>
  </si>
  <si>
    <t>ADECUACIÓ INSTAL.LACIONS DE SALA</t>
  </si>
  <si>
    <t>2.3.2</t>
  </si>
  <si>
    <t>2.3.3</t>
  </si>
  <si>
    <t>2.3.4</t>
  </si>
  <si>
    <t>2.3.5</t>
  </si>
  <si>
    <t>2.3.6</t>
  </si>
  <si>
    <t>2.3.7</t>
  </si>
  <si>
    <t>TAULES</t>
  </si>
  <si>
    <t>ut</t>
  </si>
  <si>
    <t>3.1.2</t>
  </si>
  <si>
    <t>3.1.3</t>
  </si>
  <si>
    <t>3.1.4</t>
  </si>
  <si>
    <t>3.1.5</t>
  </si>
  <si>
    <t>3.1.6</t>
  </si>
  <si>
    <t>3.1.7</t>
  </si>
  <si>
    <t>3.1.8</t>
  </si>
  <si>
    <t>3.1.9</t>
  </si>
  <si>
    <t>3.1.10</t>
  </si>
  <si>
    <t>4.1</t>
  </si>
  <si>
    <t>ADAPTACIÓ ELEMENTS DE LA MUSEOGRAFIA</t>
  </si>
  <si>
    <t>4.1.1</t>
  </si>
  <si>
    <t>4.1.2</t>
  </si>
  <si>
    <t>4.1.3</t>
  </si>
  <si>
    <t>4.2</t>
  </si>
  <si>
    <t>4.2.1</t>
  </si>
  <si>
    <t>Cartel.la</t>
  </si>
  <si>
    <t>4.2.2</t>
  </si>
  <si>
    <t>ASSISTÈNCIA PER A MUNTATGE DE PECES</t>
  </si>
  <si>
    <t>4.2.3</t>
  </si>
  <si>
    <t>4.3.1</t>
  </si>
  <si>
    <t>2.3.8</t>
  </si>
  <si>
    <t>Nou envà senzill (15+70+15)/400 (70) (2 normal), amb plaques de guix laminat, de 100 mm de gruix total, amb nivell de qualitat de l'acabat estàndard (Q2), format per una estructura simple de perfils de xapa d'acer galvanitzat de 70 mm d'amplada, a base de muntants (elements verticals) separats 400 mm entre si, amb disposició normal "N" i canals (elements horitzontals), a la què es cargolen dues plaques en total (una placa tipus normal en cada cara, de 15 mm d'espessor cada placa). Inclús banda acústica de dilatació autoadhesiva; fixacions per a l'ancoratge de canals i muntants metàl·lics; cargols per a la fixació de les plaques; cinta de paper amb reforç metàl·lic i pasta i cinta per al tractament de junts. El preu inclou la resolució de trobades i punts singulars,  i pintat.</t>
  </si>
  <si>
    <t>pa</t>
  </si>
  <si>
    <t>envá access bombers</t>
  </si>
  <si>
    <t>Tall i enderroc amb mitjans manuals de part del envà de plaques guix laminat del mur d'accés de bombers per façana i refer cantell del envà. encintat, i pintat. Retirada de les runes, càrrega manual al abocadors selectius. Inclou reparació en paviment de fusta i del fals sostre metàl·lic si fos necessari.</t>
  </si>
  <si>
    <t>Costat curt sala</t>
  </si>
  <si>
    <t>Costat larg sala, accés</t>
  </si>
  <si>
    <t>Costat muntacargues</t>
  </si>
  <si>
    <t>Costat passadis fons i lateral muntacargues</t>
  </si>
  <si>
    <t>Desmuntatge conjunt de cartel·les</t>
  </si>
  <si>
    <t xml:space="preserve">Desmuntatge conjunt de cartel·les, 150 unitats de diferent mides, i de tots els caragols de fixació i els seus embellidors, protegir-les i guardar-les en caixes per ser reutilizades.Inclou trasllat del conjunt a magatzems del museu.
</t>
  </si>
  <si>
    <t>ut,</t>
  </si>
  <si>
    <t>ml</t>
  </si>
  <si>
    <t>passadís distribuïdor</t>
  </si>
  <si>
    <t>sala</t>
  </si>
  <si>
    <t>fons costat mutacargues</t>
  </si>
  <si>
    <t>passadis escala</t>
  </si>
  <si>
    <t>fons costat passadis escala</t>
  </si>
  <si>
    <t>lluminària quàdruple</t>
  </si>
  <si>
    <t>lluminària doble</t>
  </si>
  <si>
    <t>4.2.4</t>
  </si>
  <si>
    <t xml:space="preserve">Pintat total de la sala fins al fals sostre. Aplicació manual de dues mans de pintura plàstica, color a escollir DF, acabat mat, textura llisa, clasificació de reacció al foc C-s2 o d0 segons UNE-EN 13501, la primera mà diluïda amb un 20% d'aigua i la següent sense diluir, (rendiment: 0,1 l/m² cada mà); prèvia aplicació d'una mà d'emprimació a base de copolímers acrílics en suspensió aquosa, sobre parament interior de plaques de guix laminat, vertical, de més de 3 m d'altura. El preu inclou la protecció dels elements de l'entorn que puguin veure's afectats durant els treballs i la resolució de punts singulars.
</t>
  </si>
  <si>
    <t xml:space="preserve">Reparació de paviment de fusta de sala mitjançant polit mecànic, eliminant la capa superficial i el vernís deteriorat, i posterior formació de capa de protecció incolora i brillant composta per una mà de fons aquós protector (rendiment: 0,22 l/m²) i dues mans d'acabat amb vernís a l'aigua a porus tancat, (rendiment: 0,055 l/m² cada mà). clasificació de reacció al foc C-s2 o d0 segons UNE-EN 13501
</t>
  </si>
  <si>
    <t>Muntatge instal·lacions elèctriques equips audiovisuals. Totalment muntada en obra i en funcionament, aprovació prèvia de la DF ,</t>
  </si>
  <si>
    <r>
      <t xml:space="preserve">Arrencat indicacions podo tàctil </t>
    </r>
    <r>
      <rPr>
        <sz val="11"/>
        <color rgb="FFFF0000"/>
        <rFont val="Calibri"/>
        <family val="2"/>
        <scheme val="minor"/>
      </rPr>
      <t>(Segons plànol 4P01)</t>
    </r>
  </si>
  <si>
    <r>
      <t xml:space="preserve">Instal·lacions </t>
    </r>
    <r>
      <rPr>
        <sz val="11"/>
        <color rgb="FFFF0000"/>
        <rFont val="Calibri"/>
        <family val="2"/>
        <scheme val="minor"/>
      </rPr>
      <t>(Segons plànol 4P01)</t>
    </r>
  </si>
  <si>
    <r>
      <t xml:space="preserve">Desmuntatge il·luminació </t>
    </r>
    <r>
      <rPr>
        <sz val="11"/>
        <color rgb="FFFF0000"/>
        <rFont val="Calibri"/>
        <family val="2"/>
        <scheme val="minor"/>
      </rPr>
      <t>(Segons plànol  4P02)</t>
    </r>
  </si>
  <si>
    <r>
      <t xml:space="preserve">Desmuntatge panells corredissos </t>
    </r>
    <r>
      <rPr>
        <sz val="11"/>
        <color rgb="FFFF0000"/>
        <rFont val="Calibri"/>
        <family val="2"/>
        <scheme val="minor"/>
      </rPr>
      <t>(Segons plànol 4P01)</t>
    </r>
  </si>
  <si>
    <r>
      <t xml:space="preserve">Desmuntatge de les taules a sala i trasladar a taller </t>
    </r>
    <r>
      <rPr>
        <sz val="11"/>
        <color rgb="FFFF0000"/>
        <rFont val="Calibri"/>
        <family val="2"/>
        <scheme val="minor"/>
      </rPr>
      <t>(Segons plànol 4P01)</t>
    </r>
  </si>
  <si>
    <r>
      <t xml:space="preserve">Arranjament plaques de guix laminat i  pintura plàstica sobre plaques de guix laminat </t>
    </r>
    <r>
      <rPr>
        <sz val="11"/>
        <color rgb="FFFF0000"/>
        <rFont val="Calibri"/>
        <family val="2"/>
        <scheme val="minor"/>
      </rPr>
      <t>(Segons plànol 4P03)</t>
    </r>
  </si>
  <si>
    <t>1.2.3</t>
  </si>
  <si>
    <r>
      <t xml:space="preserve">Polit paviment de fusta de la sala </t>
    </r>
    <r>
      <rPr>
        <sz val="11"/>
        <color rgb="FFFF0000"/>
        <rFont val="Calibri"/>
        <family val="2"/>
        <scheme val="minor"/>
      </rPr>
      <t>(Segons plànol 1P01)</t>
    </r>
  </si>
  <si>
    <r>
      <t xml:space="preserve">Pintat sala. Pintura plàstica sobre plaques de guix laminat. </t>
    </r>
    <r>
      <rPr>
        <sz val="11"/>
        <color rgb="FFFF0000"/>
        <rFont val="Calibri"/>
        <family val="2"/>
        <scheme val="minor"/>
      </rPr>
      <t>(Segons plànol 1P01)</t>
    </r>
  </si>
  <si>
    <r>
      <t>Girar 90</t>
    </r>
    <r>
      <rPr>
        <sz val="11"/>
        <color theme="1"/>
        <rFont val="Calibri"/>
        <family val="2"/>
      </rPr>
      <t>°</t>
    </r>
    <r>
      <rPr>
        <sz val="11"/>
        <color theme="1"/>
        <rFont val="Calibri"/>
        <family val="2"/>
        <scheme val="minor"/>
      </rPr>
      <t xml:space="preserve"> caixes de DMX </t>
    </r>
    <r>
      <rPr>
        <sz val="11"/>
        <color rgb="FFFF0000"/>
        <rFont val="Calibri"/>
        <family val="2"/>
        <scheme val="minor"/>
      </rPr>
      <t>(Segons plànol 1P03)</t>
    </r>
  </si>
  <si>
    <r>
      <t xml:space="preserve">Moure antenes WIFI </t>
    </r>
    <r>
      <rPr>
        <sz val="11"/>
        <color rgb="FFFF0000"/>
        <rFont val="Calibri"/>
        <family val="2"/>
        <scheme val="minor"/>
      </rPr>
      <t>(Segons plànol 1P03)</t>
    </r>
  </si>
  <si>
    <r>
      <t xml:space="preserve">Moure Llums d'emergència </t>
    </r>
    <r>
      <rPr>
        <sz val="11"/>
        <color rgb="FFFF0000"/>
        <rFont val="Calibri"/>
        <family val="2"/>
        <scheme val="minor"/>
      </rPr>
      <t>(Segons plànol 1P03)</t>
    </r>
  </si>
  <si>
    <r>
      <t xml:space="preserve">Muntatge il·luminació </t>
    </r>
    <r>
      <rPr>
        <sz val="11"/>
        <color rgb="FFFF0000"/>
        <rFont val="Calibri"/>
        <family val="2"/>
        <scheme val="minor"/>
      </rPr>
      <t>(Segons plànols 1P05)</t>
    </r>
  </si>
  <si>
    <t>3.1.1</t>
  </si>
  <si>
    <t>3.2</t>
  </si>
  <si>
    <t>3.2.1</t>
  </si>
  <si>
    <t>3.2.3</t>
  </si>
  <si>
    <t>3.2.4</t>
  </si>
  <si>
    <t>3.2.5</t>
  </si>
  <si>
    <r>
      <t xml:space="preserve">NOU MARC TIPOS 2 MÒDUL </t>
    </r>
    <r>
      <rPr>
        <sz val="11"/>
        <color rgb="FFFF0000"/>
        <rFont val="Calibri"/>
        <family val="2"/>
        <scheme val="minor"/>
      </rPr>
      <t xml:space="preserve"> (veure plànols MG01)</t>
    </r>
  </si>
  <si>
    <r>
      <t xml:space="preserve">Fons de conservació </t>
    </r>
    <r>
      <rPr>
        <sz val="11"/>
        <color rgb="FFFF0000"/>
        <rFont val="Calibri"/>
        <family val="2"/>
        <scheme val="minor"/>
      </rPr>
      <t>(veure plànols MG01)</t>
    </r>
  </si>
  <si>
    <r>
      <t xml:space="preserve">Passe-partout de conservació </t>
    </r>
    <r>
      <rPr>
        <sz val="11"/>
        <color rgb="FFFF0000"/>
        <rFont val="Calibri"/>
        <family val="2"/>
        <scheme val="minor"/>
      </rPr>
      <t>(veure plànols MG01)</t>
    </r>
  </si>
  <si>
    <t>3.2.2</t>
  </si>
  <si>
    <t>3.2.6</t>
  </si>
  <si>
    <t>SEGURETAT I SALUT</t>
  </si>
  <si>
    <t>5.1</t>
  </si>
  <si>
    <t>4.3</t>
  </si>
  <si>
    <t>5.2</t>
  </si>
  <si>
    <t>GESTIÓ DE RESIDUS</t>
  </si>
  <si>
    <t>Classificació a peu d'obra de residus de construcció o demolició en fraccions segons REAL DECRETO 105/2008, amb mitjans manuals</t>
  </si>
  <si>
    <t>m3</t>
  </si>
  <si>
    <t>Deposició controlada a centre de reciclatge de residus de paper i
cartró no especials amb una densitat 0,07 t/m3, procedents de
construcció o demolició, amb codi 150101 segons la Llista Europea de
Residus</t>
  </si>
  <si>
    <t>Deposició controlada a centre de reciclatge de residus de plàstic no
especials amb una densitat 0,07 t/m3, procedents de construcció o
demolició, amb codi 170203 segons la Llista Europea de Residus</t>
  </si>
  <si>
    <t>Deposició controlada a centre de reciclatge de residus de fusta no
especials amb una densitat 0,19 t/m3, procedents de construcció o
demolició, amb codi 170201 segons la Llista Europea de Residus</t>
  </si>
  <si>
    <t>Deposició controlada a centre de reciclatge de residus de metalls
barrejats no especials amb una densitat 0,17 t/m3, procedents de
construcció o demolició, amb codi 170407 segons la Llista Europea de Residus</t>
  </si>
  <si>
    <t>Deposició controlada a centre de selecció i transferència de residus
barrejats no especials amb una densitat 0,17 t/m3, procedents de
construcció o demolició, amb codi 170904 segons la Llista Europea de
Residus</t>
  </si>
  <si>
    <t>Trituració de residus no petris a l'obra trituradora de martells de
residus no petris (cartró-guix, aïllaments, fusta), amb capacitat per a
tractar de 10 a 25 m3/h, amb cinta d'alimentació, transportable manualment</t>
  </si>
  <si>
    <t>Càrrega amb mitjans manuals i transport de residus inerts o no
especials a instal·lació autoritzada de gestió de residus, amb
contenidor de 5 m3 de capacitat</t>
  </si>
  <si>
    <t>5.3</t>
  </si>
  <si>
    <t>OTROS</t>
  </si>
  <si>
    <t xml:space="preserve">CONTROL DE QUALITAT </t>
  </si>
  <si>
    <t>Desmuntatge 2 panells corredissos, de estructura d'acer o fusta i acabat de panel de contraxapat de fusta. Desmuntatge de les guies corredisses Retirada a abocadors selectius.</t>
  </si>
  <si>
    <r>
      <t xml:space="preserve">Desmuntatge caixa de llum de títol </t>
    </r>
    <r>
      <rPr>
        <sz val="11"/>
        <color rgb="FFFF0000"/>
        <rFont val="Calibri"/>
        <family val="2"/>
        <scheme val="minor"/>
      </rPr>
      <t>(Segons plànol 4P01)</t>
    </r>
  </si>
  <si>
    <t>Arranjament plaques de guix laminat, arracada de vinils (infografia, creditos, i de explicacio dels catells olipics) ; Pintat total de la sala fins al fals sostre. Aplicació manual de dues mans de pintura plàstica, color a escollir DF, acabat mat, textura llisa, la primera mà diluïda amb un 20% d'aigua i la següent sense diluir, (rendiment: 0,1 l/m² cada mà); prèvia aplicació d'una mà d'emprimació a base de copolímers acrílics en suspensió aquosa, sobre parament interior de plaques de guix laminat, vertical, de més de 3 m d'altura. El preu inclou la protecció dels elements de l'entorn que puguin veure's afectats durant els treballs i la resolució de punts singulars.</t>
  </si>
  <si>
    <t>4.2.5</t>
  </si>
  <si>
    <t>Resum per capítols</t>
  </si>
  <si>
    <t xml:space="preserve">Reconstrucció del trasdossat autoportant lliure sobre la vidriera de façana a Glòries, de 105 mm d'espessor, amb nivell de qualitat de l'acabat Q2, format per placa de guix laminat de 15 mm d'espessor, cargolada directament a una estructura autoportant d'acer galvanitzat formada per canals horitzontals, sòlidament fixats al terra i al sostre i muntants verticals de 90 mm i 0,6 mm d'espessor amb una modulació de 400 mm i amb disposició normal "H", muntats sobre canals al costat del parament vertical. Inclús banda acústica; fixacions per a l'ancoratge de canals i muntants metàl·lics; cargols per a la fixació de les plaques; cinta de paper amb reforç metàl·lic i pasta i cinta per al tractament de junts. El preu inclou la resolució de trobades i punts singulars, repassos i pintat.
</t>
  </si>
  <si>
    <r>
      <t xml:space="preserve">Tall envà de plaques de guix laminatdel mur d'accés de bombers. </t>
    </r>
    <r>
      <rPr>
        <sz val="11"/>
        <color rgb="FFFF0000"/>
        <rFont val="Calibri"/>
        <family val="2"/>
        <scheme val="minor"/>
      </rPr>
      <t>(Segons plànol 1P01)</t>
    </r>
  </si>
  <si>
    <t>Desmuntatge de  les taules i trasllat a taller , per a la seva posterior manipulació. Inclou  recollir cable d'acer inoxidable amb les noves barres metàl·liques  per a reutilitzar en el futur juntament amb el sistema de motors i enrotllar el cable sobrant i embridar dins de l'espai del fals sostre.</t>
  </si>
  <si>
    <t xml:space="preserve">Desmuntatge caixa de llum de títol , protegir-la i guardar-les en caixes per ser reutilizades. Inclou trasllat del conjunt a magatzems del museu.
</t>
  </si>
  <si>
    <t>1.1.7</t>
  </si>
  <si>
    <t>Arrencat franja podotàctil (formada per dues franges de botons enganxats reseguint el perímetre de les taules) , inclou la neteja de restes i marques al paviment. Retirada a abocadors selectius.</t>
  </si>
  <si>
    <r>
      <t xml:space="preserve">Bloquejar base de fixació a terra de los tensor inferiors existents </t>
    </r>
    <r>
      <rPr>
        <sz val="11"/>
        <color rgb="FFFF0000"/>
        <rFont val="Calibri"/>
        <family val="2"/>
        <scheme val="minor"/>
      </rPr>
      <t>(Segons plànol 4P03, AT01)</t>
    </r>
  </si>
  <si>
    <t>Bloquejar base de fixació a terra de los tensor inferiors existents de les taules, tipus Bilma B-07 en la posició tancada perquè no sobresurti del pavimentt mitjançant un cordó de silicona transparent.</t>
  </si>
  <si>
    <r>
      <t>Barres metàl·liques de penjar per al sistema de motorització</t>
    </r>
    <r>
      <rPr>
        <sz val="11"/>
        <color rgb="FFFF0000"/>
        <rFont val="Calibri"/>
        <family val="2"/>
        <scheme val="minor"/>
      </rPr>
      <t xml:space="preserve"> (Segons plànol 4P03, AT01)</t>
    </r>
  </si>
  <si>
    <t>Barres metàl·liques, perfil T de 50mm i una llargada de 9,5m segons plànols, mecanitzat amb forat per a penjar des dels tensors de les taules existents. Inclou escurçar els cable d'acer inoxidable perquè quedin tots al mateix nivell just per sota del fals sostre quan el sistema estigui recollit. Acabat de vares amb dues mans de mini i dues d'esmalt mat color a definir per la DF. Tot acabat i funcionant.</t>
  </si>
  <si>
    <t>ADEQUACIÓ PLANTA PRIMERA</t>
  </si>
  <si>
    <t>Reparacions parcials de les possibles incidències en els murs de plaques de guix laminat de la sala per la retirada de l'antiga exposició.</t>
  </si>
  <si>
    <r>
      <t xml:space="preserve">Reconstrucció del trasdossat autoportant de plaques de guix laminat sobre la vidriera de la façana a Glòries </t>
    </r>
    <r>
      <rPr>
        <sz val="11"/>
        <color rgb="FFFF0000"/>
        <rFont val="Calibri"/>
        <family val="2"/>
        <scheme val="minor"/>
      </rPr>
      <t>(Segons plànol 1P01)</t>
    </r>
  </si>
  <si>
    <r>
      <t>Estructura per al nou mur de l'espai distribuidor d'accés</t>
    </r>
    <r>
      <rPr>
        <b/>
        <sz val="11"/>
        <color rgb="FF00B050"/>
        <rFont val="Calibri"/>
        <family val="2"/>
        <scheme val="minor"/>
      </rPr>
      <t xml:space="preserve"> </t>
    </r>
    <r>
      <rPr>
        <sz val="11"/>
        <color rgb="FFFF0000"/>
        <rFont val="Calibri"/>
        <family val="2"/>
        <scheme val="minor"/>
      </rPr>
      <t>(Segons plànol 1P06 -1P07)</t>
    </r>
  </si>
  <si>
    <r>
      <t xml:space="preserve">Moure i girar  90° caixes DMX </t>
    </r>
    <r>
      <rPr>
        <sz val="11"/>
        <color rgb="FFFF0000"/>
        <rFont val="Calibri"/>
        <family val="2"/>
        <scheme val="minor"/>
      </rPr>
      <t>(Segons plànol 1P03)</t>
    </r>
  </si>
  <si>
    <t>Moure Antenes WIFI existent a la sala. Desenganxar antena Wifi del fals sostre metàl·lic i moure a nova posició segons plànol i segons direcció dels cable a fi d'evitar la necessitat de re-cablejat. Fixar mecànicament al fals sostre. Inclou desmuntar peces mòbils del fals sostre i remuntar-lo. Inclou la posada en marxa i el total funcionament de l'equip.</t>
  </si>
  <si>
    <t>Moure llums d'emergència existent en sala. Desmuntar i desenganxar del forjat les llums d'emergència, moure a nova posició segons plànol i segons adreça dels cable a fi d'evitar la necessitat de re-cablejat (verificar amb la DF). Fixar mecànicament al forjat. Inclou desmuntar peces mòbils del fals sostre i remuntar-lo. Inclou la posada en marxa i el total funcionament de l'equip.</t>
  </si>
  <si>
    <r>
      <t xml:space="preserve">Noves connexions elèctriques per als 4 monitors de AudioVisuals </t>
    </r>
    <r>
      <rPr>
        <sz val="11"/>
        <color rgb="FFFF0000"/>
        <rFont val="Calibri"/>
        <family val="2"/>
        <scheme val="minor"/>
      </rPr>
      <t>(Segons plànol 1P03)</t>
    </r>
  </si>
  <si>
    <t>Nova connexió elèctrica per als 4 monitors de AV , endolls ocults darrera del trasdossat de plaques de guix laminat, línies de connexió des de la sala de màquines de planta.</t>
  </si>
  <si>
    <t>Muntatge del conjunt focus il·luminació existent, Optec lent spherolite oval flood  ref 71013 de ERCO. Inclou el trasllat des de el magatzems. Inclou la posada en marxa i total funcionament de totes les lluminàries, amb l'aprovació prèvia de la DF.</t>
  </si>
  <si>
    <t>Desmuntatge i retirada conjunt focus il·luminació, projector Optec lent spherolite oval flood  ref 71013 de ERCO, de l'exposició de la planta quarta per a la seva reutilització posterior en planta primera. Trasllat a magatzems. Inclou embalatge de protecció i caixes per  guardar-los.</t>
  </si>
  <si>
    <r>
      <t xml:space="preserve">Subministrament i col·locació de 4 suports de monitors </t>
    </r>
    <r>
      <rPr>
        <sz val="11"/>
        <color rgb="FFFF0000"/>
        <rFont val="Calibri"/>
        <family val="2"/>
        <scheme val="minor"/>
      </rPr>
      <t>(Segons plànols 1P02)</t>
    </r>
  </si>
  <si>
    <t>Subministrament i col·locació de 4 suports tipus VESA dels monitors Samsung Monitor LED DB32D 721,4 x 420,3 x 49,9 mm, a trasdossat de plaques de guix laminat.</t>
  </si>
  <si>
    <t>Subministrament i col·locació franja podotàctil resseguint el perímetre de les taules, segons plànols, de 70 mm d'ample (formada por dues franges de botons).  Botons de 25 mm de diàmetre ( 26 botones x ml) 871 botones, Total metres lineals, encolats amb adhesiu 3M 93020LE ,Inclou instal·lació amb plantilla</t>
  </si>
  <si>
    <t>Col·locació caixa de llum de títol, segons plànol ,de 70 mm d'ample (formada per 2 franges de botons). Inclou les instal·lacions elèctriques. Totalment muntada en obra i en funcionament, aprovació prèvia de la DF, inclou el trasllat des de magatzem.</t>
  </si>
  <si>
    <t>Tallat peces existents per tal que ajustar les platines a les noves dimensions de les taules. Es tallaran las parts afectades per les antigues peces de penjat aprofitant al màxim les peces existents i les seves mecanitzacións .</t>
  </si>
  <si>
    <t>Noves peces perimetrals de les taules amb planxa d'acer inoxidable 1.4301 (AISI 304), de 3 mm de gruix i 90 mm del alçada, acabat amb sorrejat de bola de vidre i treballat al taller, col·locat amb fixacions mecàniques sobre perfileria d'alumini/acer de la estructura de la taula. Tot segons plànols i aprovació prèvia de la DF.</t>
  </si>
  <si>
    <r>
      <t>Noves potes de taules</t>
    </r>
    <r>
      <rPr>
        <sz val="11"/>
        <color rgb="FFFF0000"/>
        <rFont val="Calibri"/>
        <family val="2"/>
        <scheme val="minor"/>
      </rPr>
      <t xml:space="preserve"> (veure plànols AT02)</t>
    </r>
  </si>
  <si>
    <t>NOU ESTRUCTURA CENTRAL ENTRE TAULES TIPUS C</t>
  </si>
  <si>
    <t>NOU ESTRUCTURA CENTRAL ENTRE TAULES TIPUS D</t>
  </si>
  <si>
    <t>NOU ESTRUCTURA CENTRAL ENTRE TAULES TIPUS E</t>
  </si>
  <si>
    <t>NOVA ESTRUCTURA CENTRAL ENTRE TAULES</t>
  </si>
  <si>
    <t>NOVA ESTRUCTURA CENTRAL ENTRE TAULES TIPUS A</t>
  </si>
  <si>
    <t>NOVA ESTRUCTURA CENTRAL ENTRE TAULES TIPUS A'</t>
  </si>
  <si>
    <t>NOVA ESTRUCTURA CENTRAL ENTRE TAULES TIPUS B (segons plànol xxx)</t>
  </si>
  <si>
    <t>NOVA ESTRUCTURA CENTRAL ENTRE TAULES TIPUS B' (segons plànol xxx)</t>
  </si>
  <si>
    <t>Mòdul de marc de dimensions totals 86x110cm format perimetralment per marc de fusta de pi massissa segellada i secada per minimitzar l'emissió de gasos, lliure de nusos per evitar el despreniment de resines amb envernissat natural, de 60x40mm sobre part posterior de cartró ploma d'espessor 10mm, i metacril·lat de 4mm antireflexant, inclou subjeccions a suport mitjançant allen M6x60, femella arpo M6 de zinc i cargols necessaris per poder substituir les peces exposades. Totalment muntat en obra, segons plànol i prèvia aprovació de la DF.</t>
  </si>
  <si>
    <t>Subministrament i col·locació de fons de conservació d'1,2mm de gruix per a marc de dimensions totals 86x110cm.
Totalment muntat en obra, segons plànol  i prèvia aprovació de
la DF.</t>
  </si>
  <si>
    <t>Subministrament i col·locació de passe-partout de conservació de 2mm de gruix per a la incorporació de 1 peça per a marc de dimensions totals 86x110cm. Totalment muntat en obra, segons plànol i prèvia aprovació de la DF.</t>
  </si>
  <si>
    <t>Subministrament i col·locació d'impressió tinta UV sobre metacril·lat de 5mm de gruix de color idèntic a les existents de 15x15cm, tall cantell polit i perforacions. Aprovació prèvia de la DF. Tots segons plànols i totalment col·locat a obra.</t>
  </si>
  <si>
    <t>Subministrament i col·locació de vinil imprès sobre MDF pintat o  plaques de guix laminat de dimensions 9960x1880mm i aprovació prèvia de la DF. Tots segons plànol i totalment col·locat en obra.</t>
  </si>
  <si>
    <t>Vinil imprès per timeline</t>
  </si>
  <si>
    <r>
      <t>Moure altaveus de comunicació d'emergències</t>
    </r>
    <r>
      <rPr>
        <sz val="11"/>
        <color rgb="FFFF0000"/>
        <rFont val="Calibri"/>
        <family val="2"/>
        <scheme val="minor"/>
      </rPr>
      <t>(Segons plànol 1P03)</t>
    </r>
  </si>
  <si>
    <t>Subministrament i col·locació dels tamborets E60, versió amb quatre potes del model 60, dissenyat per Alvar Aalto. Aquest tamboret és apilable , seient rodó i quatre potes de fusta de bedoll doblegada en forma de L. Tots totalment col·locat en obra.</t>
  </si>
  <si>
    <t>MOBILIARI PER A LA SALA DE L'AUDIOVISUAL</t>
  </si>
  <si>
    <t xml:space="preserve">Mobiliari per a la sala de l'audiovisual </t>
  </si>
  <si>
    <t>ASSISTÈNCIA AL MUNTATGE LA GRÀFICA EXISTENT I NOVA</t>
  </si>
  <si>
    <t>ASSISTÈNCIA PER A DESMUNTATGE DE LA PLANTA 4TA</t>
  </si>
  <si>
    <t>Assistència per al desmuntatge d'elements expositius, incloent taules, cartel·les panells escorredors, il·luminació i elements de gràficas , amb un equip format per 4 especialistes durant 5 jornades.
La partida inclou tots els mitjans auxiliars necessaris.</t>
  </si>
  <si>
    <t>ASSISTÈNCIA PER A MUNTATGE A LA PLANTA 1RA</t>
  </si>
  <si>
    <t xml:space="preserve">Assistència de personal al muntatge de peces museístiques, amb un equip format per dos especialistes en manipulació d'art.
La partida inclou els mitjans auxiliars necessaris per al moviment interior, desplaçaments i transport de peces del lloc de magatzematge i classificació fins al punt expositor. amb un equip format per 4 especialistes  durant 5 jornades.
</t>
  </si>
  <si>
    <t>ASSISTÈNCIA PER A DESMUNTATGE, MUNTAGE I COL·LOCACIÓ DE PECES I GRÀFICA</t>
  </si>
  <si>
    <t xml:space="preserve">Assistència de personal al muntatge de la museografia, amb un equip format per 4 especialistes  durant 8 jornades.
La partida inclou tots els mitjans auxiliars necessaris.
Incluo el muntatge de tots els elements que componen conjunt de taules </t>
  </si>
  <si>
    <t>ASSISTÈNCIA AL MUNTATGE  DE LA IL·LUMINACIÓ MUSEOGRÀFICA</t>
  </si>
  <si>
    <t xml:space="preserve">Assistència de personal al muntatge de la gràfica existent, cartel·les, i gràfica nova, vìnil i serigrafies, amb un equip format per dos especialistes en muntatges  durant 2 jornades,
La partida inclou els mitjans auxiliars necessaris per al moviment interior, desplaçaments i transport de peces del lloc d'emmagatzematge i classificació fins al punt expositor. </t>
  </si>
  <si>
    <t>Assistència de personal al muntatge de la il·luminació , amb un equip format per 1 especialista en Il·luminació museogràfica i un assistent  durant 2 jornades,
La partida inclou els mitjans auxiliars necessaris per al moviment interior, desplaçaments i transport de lluminaries del lloc d'emmagatzematge a sala classificació fins al punt de instal·lació.</t>
  </si>
  <si>
    <t>5.4</t>
  </si>
  <si>
    <t>5.5</t>
  </si>
  <si>
    <t>6.1</t>
  </si>
  <si>
    <t>6.2</t>
  </si>
  <si>
    <t>6.2.1</t>
  </si>
  <si>
    <t>6.2.2</t>
  </si>
  <si>
    <t>6.2.3</t>
  </si>
  <si>
    <t>6.2.4</t>
  </si>
  <si>
    <t>6.2.5</t>
  </si>
  <si>
    <t>6.2.6</t>
  </si>
  <si>
    <t>6.2.7</t>
  </si>
  <si>
    <t>6.2.8</t>
  </si>
  <si>
    <t>6.3</t>
  </si>
  <si>
    <t>NOUS ELEMENTS DE LA MUSEOGRAFIA, DE GRÀFICA I DE MOBILIARI</t>
  </si>
  <si>
    <r>
      <rPr>
        <b/>
        <sz val="8"/>
        <rFont val="Verdana"/>
        <family val="2"/>
      </rPr>
      <t xml:space="preserve">PRODUCCIONS GRÀFIQUES </t>
    </r>
    <r>
      <rPr>
        <sz val="8"/>
        <color rgb="FFFF0000"/>
        <rFont val="Verdana"/>
        <family val="2"/>
      </rPr>
      <t>(Veure ubicació al plànol 1P02)</t>
    </r>
  </si>
  <si>
    <r>
      <t xml:space="preserve">Subministrament i col·locació franja podotàctil </t>
    </r>
    <r>
      <rPr>
        <sz val="11"/>
        <color rgb="FFFF0000"/>
        <rFont val="Calibri"/>
        <family val="2"/>
        <scheme val="minor"/>
      </rPr>
      <t>(Segons plànols 1P01)</t>
    </r>
  </si>
  <si>
    <r>
      <t xml:space="preserve">Muntatge caixa de llum de títol  </t>
    </r>
    <r>
      <rPr>
        <sz val="11"/>
        <color rgb="FFFF0000"/>
        <rFont val="Calibri"/>
        <family val="2"/>
        <scheme val="minor"/>
      </rPr>
      <t>(Segons plànols 1P01)</t>
    </r>
  </si>
  <si>
    <r>
      <t xml:space="preserve">Moure caixes de DMX. Desenganxar suport de caixa i moure a nova posició segons plànol </t>
    </r>
    <r>
      <rPr>
        <sz val="11"/>
        <color rgb="FFFF0000"/>
        <rFont val="Calibri"/>
        <family val="2"/>
        <scheme val="minor"/>
      </rPr>
      <t>i segons direcció dels cable a fi d'evitar la major quantitat de re-cablejat.</t>
    </r>
    <r>
      <rPr>
        <sz val="11"/>
        <color theme="1"/>
        <rFont val="Calibri"/>
        <family val="2"/>
        <scheme val="minor"/>
      </rPr>
      <t xml:space="preserve"> Fixar mecànicament al forjat. Inclou desmuntar reixes  mòbils del fals sostre i remuntar-lo. Inclou el mínim  re-cablejat , la posada en marxa i el total funcionament de l'equip.</t>
    </r>
  </si>
  <si>
    <t>Girar 90° caixes de DMX. Desenganxar suport de caixa i girar 90° cap a la direcció d'accés dels nous passadissos entre la taules de la nova exposició i segons direcció dels cable a fi d'evitar la major quantitat de re-cablejat. Fixar mecànicament al forjat. Inclou desmuntar peces mòbils del fals sostre i remuntar-lo. Inclou posada en marxa i el total funcionament de l'equip.</t>
  </si>
  <si>
    <t>Moure altaveus de comunicació d'emergències existent en sala. Desmuntar i desenganxar del forjat els altaveus de comunicació d'emergències d'emergència, moure a nova posició segons plànol i segons adreça dels cable a fi d'evitar la necessitat de re-cablejat (verificar amb la DF). Fixar mecànicament al forjat. Inclou desmuntar peces mòbils del fals sostre i remuntar-lo. Inclou la posada en marxa i el total funcionament de l'equip.</t>
  </si>
  <si>
    <r>
      <t xml:space="preserve">Desmuntatge i muntatge cortina enrotllable existent </t>
    </r>
    <r>
      <rPr>
        <sz val="11"/>
        <color rgb="FFFF0000"/>
        <rFont val="Calibri"/>
        <family val="2"/>
        <scheme val="minor"/>
      </rPr>
      <t>(Segons plànols 4P03 i 1P01)</t>
    </r>
  </si>
  <si>
    <t>desmuntatge de cortina enrotllable existent, de 1600mm de amplada, en la planta quarta i muntatge en la planta primera. inclou mitjans auxiliars, el trasllat entre les dues planta, totalment acabat i funcionant</t>
  </si>
  <si>
    <t>Desmuntatge de les conexións d'instal·lacions elèctriques de la caixa de llum Titól i del monitor entrevistes.</t>
  </si>
  <si>
    <t>Nou envà de plaques guix laminat. Tancament espai AV entrevistes. (Segons plànol 1P01)</t>
  </si>
  <si>
    <t xml:space="preserve">nou envà entrevistes </t>
  </si>
  <si>
    <t>Nova connexió elèctrica per al monitor de entrevistes (Segons plànol 1P03)</t>
  </si>
  <si>
    <t>Nova connexió elèctrica per als monitors de entrevistes , endoll ocult darrere del trasdossat de guix,  línia de connexió des de la sala de màquines de planta.</t>
  </si>
  <si>
    <t>Col·locació del suport de monitor de "entrevistes" existent, tipus VESA a mur de guix laminat.</t>
  </si>
  <si>
    <t>Instal·lacions monitors AV  de entrevistes i AV Multimedia (Segons plànols 1P02)</t>
  </si>
  <si>
    <t xml:space="preserve">Noves connexions elèctrica i de dades al fals sostre en previsió de nou torniquet, les línies de connexió des de la sala de màquines de planta. Inclou caixes d'entroncament </t>
  </si>
  <si>
    <t>Nova connexió elèctrica al fals sostre en previsió de nova porta corredissa o cortina d'aire, les línies de connexió des de la sala de màquines de planta. Inclou caixes d'entroncament i els elements de protecció en el quadre de planta</t>
  </si>
  <si>
    <t>3.1</t>
  </si>
  <si>
    <r>
      <t xml:space="preserve">Nova connexió elèctrica al fals sostre en previsió de nova porta corredissa o cortina d'aire  </t>
    </r>
    <r>
      <rPr>
        <sz val="11"/>
        <color rgb="FFFF0000"/>
        <rFont val="Calibri"/>
        <family val="2"/>
        <scheme val="minor"/>
      </rPr>
      <t>(Segons plànol 1P03)</t>
    </r>
  </si>
  <si>
    <t xml:space="preserve">Reparacions parcials murs i envans de pladur degut a incidències de la retirada de l'anterior exposició </t>
  </si>
  <si>
    <t>2.2.7</t>
  </si>
  <si>
    <r>
      <t>Suplement d'altura nou mur de l'espai distribuidor d'accés</t>
    </r>
    <r>
      <rPr>
        <b/>
        <sz val="11"/>
        <color rgb="FF00B050"/>
        <rFont val="Calibri"/>
        <family val="2"/>
        <scheme val="minor"/>
      </rPr>
      <t xml:space="preserve"> </t>
    </r>
    <r>
      <rPr>
        <sz val="11"/>
        <color rgb="FFFF0000"/>
        <rFont val="Calibri"/>
        <family val="2"/>
        <scheme val="minor"/>
      </rPr>
      <t>(Segons plànol 1P06 -1P07)</t>
    </r>
  </si>
  <si>
    <r>
      <t xml:space="preserve">Moure sonda de clima i humitat </t>
    </r>
    <r>
      <rPr>
        <sz val="11"/>
        <color rgb="FFFF0000"/>
        <rFont val="Calibri"/>
        <family val="2"/>
        <scheme val="minor"/>
      </rPr>
      <t>(Segons plànol 1P03)</t>
    </r>
  </si>
  <si>
    <r>
      <t xml:space="preserve"> caixa de llum de títol </t>
    </r>
    <r>
      <rPr>
        <sz val="11"/>
        <color rgb="FFFF0000"/>
        <rFont val="Calibri"/>
        <family val="2"/>
        <scheme val="minor"/>
      </rPr>
      <t>(Segons plànol 1P03)</t>
    </r>
  </si>
  <si>
    <t>Moure sonda de clima i humitat existent a la sala. Desenganxar del mur plaques de guix laminat i moure a nova posició segons plànol, cablejant per sostre i per darrere del trasdossat de plaques de guix laminat per fals sostre. Fixar mecànicament al trasdossat de plaques. Inclou desmuntar peces mòbils del fals sostre necessàries i remuntar-lo. Inclou la reparació i pintat de trasdosaf afectat. Inclou la posada en marxa i el total funcionament de l'equip.</t>
  </si>
  <si>
    <t>Nova connexió elèctrica  caixa de llum de títol, les línies de connexió des de la sala de màquines de planta. Inclou caixes d'entroncament i els elements de protecció en el quadre de planta. Inclou la posada en marxa i el total funcionament de l'equip.</t>
  </si>
  <si>
    <t>2.2.8</t>
  </si>
  <si>
    <t>2.2.9</t>
  </si>
  <si>
    <t>2.2.10</t>
  </si>
  <si>
    <t>2.2.11</t>
  </si>
  <si>
    <t>2.2.12</t>
  </si>
  <si>
    <t>2.2.13</t>
  </si>
  <si>
    <r>
      <t xml:space="preserve">Nou mòduls d'estructura taula tipus G </t>
    </r>
    <r>
      <rPr>
        <sz val="11"/>
        <color rgb="FFFF0000"/>
        <rFont val="Calibri"/>
        <family val="2"/>
        <scheme val="minor"/>
      </rPr>
      <t>(veure plànols AT02-AT03)</t>
    </r>
  </si>
  <si>
    <r>
      <t xml:space="preserve">Nou mòduls d'estructura taula tipus F </t>
    </r>
    <r>
      <rPr>
        <sz val="11"/>
        <color rgb="FFFF0000"/>
        <rFont val="Calibri"/>
        <family val="2"/>
        <scheme val="minor"/>
      </rPr>
      <t>(veure plànols AT02-AT03)</t>
    </r>
  </si>
  <si>
    <r>
      <t>Nous mòduls d'estructura taules tipus D</t>
    </r>
    <r>
      <rPr>
        <sz val="11"/>
        <color rgb="FFFF0000"/>
        <rFont val="Calibri"/>
        <family val="2"/>
        <scheme val="minor"/>
      </rPr>
      <t xml:space="preserve"> (veure plànols AT02-AT03)</t>
    </r>
  </si>
  <si>
    <r>
      <t>Nous mòduls d'estructura taules tipus E</t>
    </r>
    <r>
      <rPr>
        <sz val="11"/>
        <color rgb="FFFF0000"/>
        <rFont val="Calibri"/>
        <family val="2"/>
        <scheme val="minor"/>
      </rPr>
      <t xml:space="preserve"> (veure plànols AT02-AT03)</t>
    </r>
  </si>
  <si>
    <r>
      <t xml:space="preserve">Col·locació de suport existent del monitor de "entrevistes" </t>
    </r>
    <r>
      <rPr>
        <sz val="11"/>
        <color rgb="FFFF0000"/>
        <rFont val="Calibri"/>
        <family val="2"/>
        <scheme val="minor"/>
      </rPr>
      <t>(Segons plànols 1P02)</t>
    </r>
  </si>
  <si>
    <r>
      <t>Noves connexions elèctrica i de dades al fals sostre en previsió de nou torns de contr</t>
    </r>
    <r>
      <rPr>
        <sz val="11"/>
        <rFont val="Calibri"/>
        <family val="2"/>
        <scheme val="minor"/>
      </rPr>
      <t>ol d'accés</t>
    </r>
    <r>
      <rPr>
        <sz val="11"/>
        <color rgb="FFFF0000"/>
        <rFont val="Calibri"/>
        <family val="2"/>
        <scheme val="minor"/>
      </rPr>
      <t xml:space="preserve"> (Segons plànol 1P03)</t>
    </r>
  </si>
  <si>
    <t>Folrat de  taules, amb tauler contraxapat de plaques de fusta, de 10 mm de gruix, reacció al foc B-s1, d0, , acabat lacat color RAL 7011, treballat al taller, engaxant amb adhesiu i fixacions mecàniques sobre estructura de taula. Inclou perforacions en contraxapat segons detall i femelles arpo M6 de zinc. Tot segons plànols i aprovació prèvia de la DF. Mides segons plànol de detall.</t>
  </si>
  <si>
    <t>Folrat de  taules, amb tauler contraxapat de plaques de fusta, de 5 mm de gruix, reacció al foc B-s1, d0, acabat lacat color RAL 7011, treballat al taller, engaxant amb adhesiu i fixacions mecàniques sobre estructura de taula. Tot segons plànols i aprovació prèvia de la DF. Mides segons plànol de detall</t>
  </si>
  <si>
    <t>Módul de estructura del nou mur</t>
  </si>
  <si>
    <t>Pilar final de estructura del nou mur</t>
  </si>
  <si>
    <t>Estructura del nou mur, a base de tubs d'acer soldats, format per dos muntants longitudinals de dimensió 40x40x2mm i una llargada 5970mm , 9 muntants verticals de dimensió 40x20x2mm i una llargada 1520mm, un pilar de tub de dimensió 40x40x2mm i una llargada 2450mm, platina d'unió al següent pilar de 1520x40x5mm, i un travesser de 80x40x2mm d'un llarg 2300mm. Inclou platina d'ancorat al mur de la sala de 180x140x5 amb forats colissos, peça d'unió entre el pilar i el travesser amb mecanitzacions avellanades per a M8 , i peça de fixació al paviment de fusta existent de la sala amb mecanitzacions avellanades per a M8. Tot totalment pintat amb 2 mans de Mini i 2 mans d'esmalt ignífug mat color a definir per la DF. Inclou caragols. Inclou el pilar de final un pilar de tub de dimencions 40x40x2mm i una llargada 2450mm, i  un travesser de 80x40x2mm d'un llarg 2300mm. Inclou platina d'ancorat al mur de la sala de 180x140x5 amb forats colissos, peça d'unió entre el pilar i el travesser amb mecanitzacions avellanades per a M8 , i peça de fixació al paviment de fusta existent de la sala amb mecanitzacions avellanades per a M8. Inclou quatre barres roscades soldades als pilars M8 i femelles de fixació, per a la unió entre parts.
Acabat mur: acabat frontal de contraxapat de fusta ignífug  de 10mm +5mm, i acabat posterior de contraxapat de fusta de 10mm. Tot totalment pintat amb 2 imprimació i  2 mans d'esmalt mat color a definir per la DF. inclou caragols i rematades de contraxapat.</t>
  </si>
  <si>
    <r>
      <t>Noves potes de taules metàl·liques, rodó de 8mm d'acer inoxidable doblegat en forma de V, soldada a una amb mecanització per a la unió amb l'estructura de la taula. Al vèrtex inferiorse soldés una platina inferior de 30x30x8mm amb un forat per a la fixació al paviment de fusta de sala. Totalment muntada en obra, aprovació prèvia de la DF i segons plànol</t>
    </r>
    <r>
      <rPr>
        <sz val="11"/>
        <color rgb="FFFF0000"/>
        <rFont val="Calibri"/>
        <family val="2"/>
        <scheme val="minor"/>
      </rPr>
      <t xml:space="preserve"> </t>
    </r>
  </si>
  <si>
    <t xml:space="preserve">Nova estructura central de suport entre taules, estructura d'acer en forma de biga, composta de 2 muntants longitudinals de tub de 120x60x3mm de llargada 5347 mm, 6 muntants verticals de tub de 120x40x3 de llargada 557 mm, 6 tubs diagonals de 40x40x3mm de llargada total de 6070 mm, i un peu dret de suport de tub de 120x60x3mm de llargada 1273 mm amb una peça inferior en forma d'U de 250x150x6mm amb forats colissos per a la fixació al paviment de fusta i forats roscats a les bandes per la fixació mecànica del peu dret. Inclou 7 perfils L40x40x4 de llargada 1340mm per a arriostar les cares horitzontals de les taules, mitjançant unions mecàniques M6 coincidint amb cadascun dels muntants verticals. Tota l'estructura estarà pintada amb dues capes de Mini i dues capes d'esmalt mat de color RAL 7011. Totalment muntada en obra segons plànol i aprovació prèvia de la DF
</t>
  </si>
  <si>
    <t>Nova estructura central de suport entre taules, estructura d'acer en forma de biga, composta de 2 muntants longitudinals de tub de 120x60x3mm de llargada 5347mm, 4 muntants verticals de tub de 120x40x3mm de llargada 557 mm, 1 muntant vertical de tub de 120x40x3 de llargada 400 mm, 6 tubs diagonals de 40x40x3 de una llargada total de  6040 mm, i dos pues drets de suport de tub de 120x60x3mm de llargada 1273 mm amb dues peces inferiors en forma d'U de 250x150x6mm amb forats colissos per a la fixació al paviment de fusta i forats roscats a les bandes per la fixació mecànica del peu dret. Inclou 7 perfils L40x40x4mm de llargada 1340mm per a arriostar les cares horitzontals de les taules, mitjançant unions mecàniques M6 coincidint amb cadascun dels muntants verticals. Tota l'estructura estarà pintada amb dues capes de Mini i dues capes d'esmalt mat de color RAL 7011. Totalment muntada en obra segons plànol i aprovació prèvia de la DF.</t>
  </si>
  <si>
    <t>Nova estructura central de suport entre taules, estructura d'acer en forma de biga, composta de 2 muntants longitudinals de tub de 120x60x3mm de llargada 4140 mm, 5 muntants verticals de tub de 120x40x3 de llargada 557 mm, 5 tubs diagonals de 40x40x3mm de una llargada total de 4780 mm, i un pilar suport de tub de 120x60x3mm de llargada 1273 mm amb una peça inferior en forma d'U de 250x150x6mm amb forats colissos per a la fixació al paviment de fusta i forats roscats a les bandes per la fixació mecànica del pilar. Inclou 6 perfils L40x40x4 de llargada 1340mm per a arriostar les cares horitzontals de les taules, mitjançant unions mecàniques M6 coincidint amb cadascun dels muntants verticals. Tota l'estructura estarà pintada amb dues capes de Mini i dues capes d'esmalt mat de color RAL 7011, Totalment muntada en obra segons plànol i aprovació prèvia de la DF</t>
  </si>
  <si>
    <t>Nova estructura central de suport entre taules, estructura d'acer en forma de biga, composta de 2 muntants longitudinals de tub de 120x60x3mm de llargada 5197 mm, 6 muntants verticals de tub de 120x40x3 de llargada 557 mm, 1 muntant vertical de tub de 120x40x3 de llargada de 400 mm, 6 tubs diagonals de 40x40x3mm de llargada total de 5930 mm, i dos pilars suport de tub de 120x60x3mm de llargada de 1273 mm amb dues peces inferiors en forma d'U de 250x150x6mm amb forats colissos per a la fixació al paviment de fusta i forats roscats a les bandes per la fixació mecànica del pilar. Inclou 8 perfils L40x40x4 de llargada 1340mm per a arriostar les cares horitzontals de les taules, mitjançant unions mecàniques M6 coincidint amb cadascun dels muntants verticals. Tota l'estructura estarà pintada amb dues capes de Mini i dues capes d'esmalt mat de color RAL 7011. Totalment muntada en obra segons plànol i aprovació prèvia de la DF.</t>
  </si>
  <si>
    <t>Nou ESTRUCTURA CENTRAL de suport entre taules, estructura d'acer en forma de biga, composta de 2 muntants longitudinals de tub de 120x60x3mm de llargada 639 mm, 24 muntants verticals de tub de 120x40x3 de llargada de 557 mm, 1 tub diagonal de 40x40x3 d'una llargada total de 776 mm, Fixació mecànica al ESTRUCTURA CENTRAL A y a les taules forats colissos amb unions M8. Inclou 1 perfil L40x40x4 de llargada 1340mm per a enriostar les cares horitzontals de les taules, mitjançant unions mecàniques M6 coincidint amb cadascun dels muntants verticals. Tota l'estructura estarà pintat amb dues capes de mini i dues capes d'esmalt mate de color RAL 7011. Totalment muntada en obra segons plànol i aprovació prèvia de la DF</t>
  </si>
  <si>
    <t>Nou ESTRUCTURA CENTRAL de suport entre taules, estructura d'acer en forma de biga, composta de 2 muntants longitudinals de tub de 120x60x3mm de llargada 1692 mm, 1 muntant verticals de tub de 120x40x3 de llargada de 557 mm, 1 muntant verticals de tub de 120x40x3 de llargada de 400 mm, 1 tub diagonal de 40x40x3 d'una llargada total de 1,91 mm, Fixació mecànica a l'estructura central A y a les taules forats colissos amb unions M8, amb una peça inferior en forma de U de 250x150x6mm amb forats colissos per a la fixació al paviment de fusta i forats roscats a les bandes per la fixació mecànica del Pilarín, Inclou 2 perfil L40x40x4 de llargada 1340mm per a enriostar les cares horitzontals de les taules, mitjançant unions mecàniques M6 coincidint amb cadascun dels muntants verticals. Tota l'estructura estarà pintat amb dues capes de mini i dues capes d'esmalt mate de color RAL 7011. Totalment muntada en obra segons plànol i aprovació prèvia de la DF</t>
  </si>
  <si>
    <t>TOTAL BASE</t>
  </si>
  <si>
    <t>IVA 21%</t>
  </si>
  <si>
    <t>TOTAL AMB IVA</t>
  </si>
  <si>
    <t>ADEQUACIÓ DE TAULES</t>
  </si>
  <si>
    <t>Suplement de 30cm d'altura pel nou de mur l'espai distribuidor d'accés, esctuctura a base de tub d'acer soldat a platines segon planos, format per un muntant longitudinal de dimensió 40x40x2mm i una llargada 5600mm  i dues platines d'ancorat a la estructura de mur de 40x95x5 amb forats colissos avellanades per a M8 ,  acabat amb dues franjes de contraxapat de fusta ignífug  de 10mm i de 15mm a dues cares, segon detall. Tot totalment pintat amb 2 imprimació i  2 mans d'esmalt mat color a definir per la DF. inclou caragols i rematades de contraxapat.
nota: s'avaluarà en durant obra si és necessari aquest suplement depenent de l'entrada de llum des dels dos accessos</t>
  </si>
  <si>
    <t>Viníl de tall per Introducció de la expo</t>
  </si>
  <si>
    <t xml:space="preserve">Viníl de tall perCartells de BCN'92 </t>
  </si>
  <si>
    <t>Viníl de tall per Credits</t>
  </si>
  <si>
    <t>Subministrament i col·locació de vinil opac de tall sobre MDF pintat o contraxapat de dimensions 350x140cm color a definir per la DF i aprovació prèvia de la DF. Tots segons plànol i totalment col·locat a obra.</t>
  </si>
  <si>
    <t>Subministrament i col·locació de vinil opac de tall sobre MDF pintat o contraxapat de dimensions 90x140cm i 90x30cm color a definir per la DF i aprovació prèvia de la DF. Tots segons plànol  i totalment col·locat a obra.</t>
  </si>
  <si>
    <t>Subministrament i col·locació de vinil opac de tall sobre MDF pintat o plaques de guix laminat de dimensions 900x1400 i aprovació prèvia de la DF. Tots segons plànol i totalment col·locat a obra.</t>
  </si>
  <si>
    <t>2.3</t>
  </si>
  <si>
    <t>2.3.9</t>
  </si>
  <si>
    <t>2.3.10</t>
  </si>
  <si>
    <t>2.3.11</t>
  </si>
  <si>
    <t xml:space="preserve">Desmuntar platina de cantell d'acer inoxidable, i seu perfil de fixació d'alumini ,  desmuntar revestiment inferior textil, revestiment superior de fusta i les peces de penjar i de fixació i col·locar  taps en el forats.  Inclou el tall del "teton" o peça de pengi, Retirada a abocadors selectius. Inclou també totes les mecanitzacions necessàries dels muntants verticals finals per a la seva futura unió amb la parts noves de taula, la unió serà mecànica amb un M6.
Inclou també totes les mecanitzacions necessàries dels muntants verticals intemedios per al seu futur union amb la nova estructyra central i conlas noves potes de taula, la unió serà mecànica amb un M6. </t>
  </si>
  <si>
    <r>
      <rPr>
        <sz val="11"/>
        <color theme="1"/>
        <rFont val="Calibri"/>
        <family val="2"/>
        <scheme val="minor"/>
      </rPr>
      <t xml:space="preserve">desmuntatge i manipulació de les taules existents  </t>
    </r>
    <r>
      <rPr>
        <u/>
        <sz val="11"/>
        <color rgb="FFFF0000"/>
        <rFont val="Calibri"/>
        <family val="2"/>
        <scheme val="minor"/>
      </rPr>
      <t>(veure plànol AT01i plànols de detall)</t>
    </r>
  </si>
  <si>
    <t>Nova estructura central de suport entre taules, estructura d'acer en forma de biga, composta de 2 muntants longitudinals de tub de 120x60x3mm de llargada  4140 mm, 4 muntants verticals de tub de 120x40x3 de llargada 557 mm, 1 muntant vertical de tub de 120x40x3 de llargada de 400 mm, 6 tubs diagonals de 40x40x3mm de una llargada total de 6040 mm, i dos pilars suport de tub de 120x60x3mm de llargada de 1273 mm amb dues peces inferiors en forma d'U de 250x150x6mm amb forats colissos per a la fixació al paviment de fusta i forats roscats a les bandes per la fixació mecànica del pilar. Inclou 7 perfils L40x40x4 de llargada 1340mm per a arriostar les cares horitzontals de les taules, mitjançant unions mecàniques M6 coincidint amb cadascun dels muntants verticals. Tota l'estructura estarà pintada amb dues capes de Mini i dues capes d'esmalt mat de color RAL 7011. Totalment muntada en obra segons plànol i aprovació prèvia de la DF.</t>
  </si>
  <si>
    <r>
      <t xml:space="preserve">Manipulació de platina de remat d'acer inoxidable </t>
    </r>
    <r>
      <rPr>
        <sz val="11"/>
        <color rgb="FFFF0000"/>
        <rFont val="Calibri"/>
        <family val="2"/>
        <scheme val="minor"/>
      </rPr>
      <t>(veure plànols AT01-AT02)</t>
    </r>
  </si>
  <si>
    <r>
      <t xml:space="preserve">Noves peces de platina de remat d'acer inoxidable </t>
    </r>
    <r>
      <rPr>
        <sz val="11"/>
        <color rgb="FFFF0000"/>
        <rFont val="Calibri"/>
        <family val="2"/>
        <scheme val="minor"/>
      </rPr>
      <t>(veure plànols AT01-AT02)</t>
    </r>
  </si>
  <si>
    <r>
      <t xml:space="preserve">Nou revestiment superior de fusta  </t>
    </r>
    <r>
      <rPr>
        <sz val="11"/>
        <color rgb="FFFF0000"/>
        <rFont val="Calibri"/>
        <family val="2"/>
        <scheme val="minor"/>
      </rPr>
      <t>(veure plànols AT02)</t>
    </r>
  </si>
  <si>
    <r>
      <t xml:space="preserve">Nou revestiment inferior de fusta  </t>
    </r>
    <r>
      <rPr>
        <sz val="11"/>
        <color rgb="FFFF0000"/>
        <rFont val="Calibri"/>
        <family val="2"/>
        <scheme val="minor"/>
      </rPr>
      <t>(veure plànols AT02)</t>
    </r>
  </si>
  <si>
    <t>2.2.4</t>
  </si>
  <si>
    <t>Mòdul d'estructura de perfils d'acer, format per 4 muntants longitudinals de dimensions diferents: 1 de 60x60x2mm, 2 de 40x60x2mm i 1 de 20x60x2mm de llargada 1691mm, 3 muntants transversals en planta de 40x60x2mm de llargada 1200mm i 3 muntants transversals en alçat de 40x60x2mm de llargada 550mm, 2 diagonals de 40x20x2mm en planta de llargada 923mm, 2 diagonals de 40x20x2mm en planta de llargada 835mm, 1 diagonal de 40x40x2mm de llargada 898mm i 1 diagonals de 40x40x2mm de llargada 804mm treballada a taller amb soldadura i fixada amb fixacions mecàniques a obra segons detall. El mòdul d'estructura estarà pintat amb dues capes de pintura mini i dues de esmalt mat color RAL 7011 . Inclou les mecanitzacions necessàries en els muntants verticals de les puntes per a la unió amb la taules existents. Inclou també els cargols M6 necessària per a la unió amb les altres parts de les taules. Totalment muntada en obra, aprovació prèvia de la DF.</t>
  </si>
  <si>
    <t>Mòdul d'estructura de perfils d'acer, format per 4 muntants longitudinals de dimensions diferents: 1 de 60x60x2mm, 2 de 40x60x2mm i 1 de 20x60x2mm de llargada 640mm, 2 muntants transversals en planta de 40x60x2mm de llargada 1200mm i 2 muntants transversals en alçat de 40x60x2mm de llargada 550mm, 2 diagonals de 40x20x2mm en planta de llargada 687mm, i 1 diagonals de 40x40x2mm de llargada 644mm treballada a taller amb soldadura i fixada amb fixacions mecàniques a obra segons detall.  El mòdul d'estructura estarà pintat amb dues capes de pintura mini i dues de esmalt mat color RAL 7011 . Inclou les mecanitzacions necessàries en els muntants verticals de les puntes per a la unió amb la taules existents. Inclou també els cargols M6 necessària per a la unió amb les altres parts de les taules. Totalment muntada en obra, aprovació prèvia de la DF.</t>
  </si>
  <si>
    <t>Mòdul d'estructura de perfils d'acer, format per 4 muntants longitudinals de dimensions diferents: 1 de 60x60x2mm, 2 de 40x60x2mm i 1 de 20x60x2mm de llargada 1477mm, 3 muntants transversals en planta de 40x60x2mm de llargada 1200mm i 3 muntants transversals en alçat de 40x60x2mm de llargada 550mm, 2 diagonals de 40x20x2mm en planta de llargada 684mm, 2 diagonals de 40x20x2mm en planta de llargada 884mm, 1 diagonals de 40x40x2mm de llargada 644mm i 1 diagonals de 40x40x2mm de llargada 856mm treballada a taller amb soldadura i fixada amb fixacions mecàniques a obra segons detall.  El mòdul d'estructura estarà pintat amb dues capes de pintura mini i dues de esmalt mat color RAL 7011 . Inclou les mecanitzacions necessàries en els muntants verticals de les puntes per a la unió amb la taules existents. Inclou també els cargols M6 necessària per a la unió amb les altres parts de les taules. Totalment muntada en obra, aprovació prèvia de la DF.</t>
  </si>
  <si>
    <t>Mòdul d'estructura de perfils d'acer, format per 4 muntants longitudinals de dimensions diferents: 1 de 60x60x2mm, 2 de 40x60x2mm i 1 de 20x60x2mm de llargada 1478mm, 3 muntants transversals en planta de 40x60x2mm de llargada 1200mm i 3 muntants transversals en alçat de 40x60x2mm de llargada 550mm, 2 diagonals de 40x20x2mm en planta de llargada 874mm, 2 diagonals de 40x20x2mm en planta de llargada 689mm, 1 diagonals de 40x40x2mm de llargada 852mm i 1 diagonals de 40x40x2mm de llargada 657mm treballada a taller amb soldadura i fixada amb fixacions mecàniques a obra segons detall.  El mòdul d'estructura estarà pintat amb dues capes de pintura mini i dues de esmalt mat color RAL 7011 . Inclou les mecanitzacions necessàries en els muntants verticals de les puntes per a la unió amb la taules existents. Inclou també els cargols M6 necessària per a la unió amb les altres parts de les taules. Totalment muntada en obra, aprovació prèvia de la DF.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</si>
</sst>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C0A]_-;\-* #,##0.00\ [$€-C0A]_-;_-* &quot;-&quot;??\ [$€-C0A]_-;_-@_-"/>
    <numFmt numFmtId="165" formatCode="#,##0.00\ &quot;€&quot;"/>
  </numFmts>
  <fonts count="16" x14ac:knownFonts="1">
    <font>
      <sz val="11"/>
      <color theme="1"/>
      <name val="Calibri"/>
      <family val="2"/>
      <scheme val="minor"/>
    </font>
    <font>
      <b/>
      <sz val="11"/>
      <color theme="1"/>
      <name val="Calibri"/>
      <family val="2"/>
      <scheme val="minor"/>
    </font>
    <font>
      <sz val="11"/>
      <color rgb="FFFF0000"/>
      <name val="Calibri"/>
      <family val="2"/>
      <scheme val="minor"/>
    </font>
    <font>
      <sz val="10"/>
      <name val="Arial"/>
      <family val="2"/>
    </font>
    <font>
      <sz val="8"/>
      <name val="Verdana"/>
      <family val="2"/>
    </font>
    <font>
      <b/>
      <sz val="8"/>
      <name val="Verdana"/>
      <family val="2"/>
    </font>
    <font>
      <b/>
      <sz val="9"/>
      <name val="Verdana"/>
      <family val="2"/>
    </font>
    <font>
      <sz val="8"/>
      <color theme="1"/>
      <name val="Verdana"/>
      <family val="2"/>
    </font>
    <font>
      <sz val="11"/>
      <name val="Verdana"/>
      <family val="2"/>
    </font>
    <font>
      <sz val="9"/>
      <name val="Verdana"/>
      <family val="2"/>
    </font>
    <font>
      <sz val="11"/>
      <name val="Calibri"/>
      <family val="2"/>
      <scheme val="minor"/>
    </font>
    <font>
      <sz val="11"/>
      <color theme="1"/>
      <name val="Calibri"/>
      <family val="2"/>
    </font>
    <font>
      <u/>
      <sz val="11"/>
      <color theme="1"/>
      <name val="Calibri"/>
      <family val="2"/>
      <scheme val="minor"/>
    </font>
    <font>
      <u/>
      <sz val="11"/>
      <color rgb="FFFF0000"/>
      <name val="Calibri"/>
      <family val="2"/>
      <scheme val="minor"/>
    </font>
    <font>
      <sz val="8"/>
      <color rgb="FFFF0000"/>
      <name val="Verdana"/>
      <family val="2"/>
    </font>
    <font>
      <b/>
      <sz val="11"/>
      <color rgb="FF00B05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0" tint="-0.249977111117893"/>
        <bgColor indexed="64"/>
      </patternFill>
    </fill>
  </fills>
  <borders count="4">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3" fillId="0" borderId="0"/>
  </cellStyleXfs>
  <cellXfs count="280">
    <xf numFmtId="0" fontId="0" fillId="0" borderId="0" xfId="0"/>
    <xf numFmtId="0" fontId="4" fillId="0" borderId="0" xfId="1" applyFont="1" applyAlignment="1">
      <alignment horizontal="left" vertical="top" wrapText="1"/>
    </xf>
    <xf numFmtId="2" fontId="4" fillId="0" borderId="0" xfId="1" applyNumberFormat="1" applyFont="1" applyBorder="1" applyAlignment="1">
      <alignment horizontal="right"/>
    </xf>
    <xf numFmtId="2" fontId="4" fillId="0" borderId="1" xfId="1" applyNumberFormat="1" applyFont="1" applyBorder="1" applyAlignment="1">
      <alignment horizontal="right"/>
    </xf>
    <xf numFmtId="165" fontId="4" fillId="0" borderId="0" xfId="1" applyNumberFormat="1" applyFont="1" applyBorder="1" applyAlignment="1">
      <alignment horizontal="right"/>
    </xf>
    <xf numFmtId="2" fontId="4" fillId="0" borderId="2" xfId="1" applyNumberFormat="1" applyFont="1" applyBorder="1" applyAlignment="1">
      <alignment horizontal="right"/>
    </xf>
    <xf numFmtId="0" fontId="5" fillId="6" borderId="0" xfId="1" applyFont="1" applyFill="1" applyAlignment="1">
      <alignment horizontal="left"/>
    </xf>
    <xf numFmtId="165" fontId="5" fillId="6" borderId="0" xfId="1" applyNumberFormat="1" applyFont="1" applyFill="1" applyBorder="1" applyAlignment="1">
      <alignment horizontal="right"/>
    </xf>
    <xf numFmtId="0" fontId="5" fillId="4" borderId="0" xfId="1" applyFont="1" applyFill="1" applyAlignment="1">
      <alignment horizontal="left"/>
    </xf>
    <xf numFmtId="0" fontId="4" fillId="0" borderId="0" xfId="1" applyFont="1" applyAlignment="1">
      <alignment horizontal="right" vertical="top" wrapText="1"/>
    </xf>
    <xf numFmtId="2" fontId="4" fillId="0" borderId="0" xfId="1" applyNumberFormat="1" applyFont="1" applyBorder="1" applyAlignment="1">
      <alignment horizontal="right"/>
    </xf>
    <xf numFmtId="2" fontId="4" fillId="0" borderId="1" xfId="1" applyNumberFormat="1" applyFont="1" applyBorder="1" applyAlignment="1">
      <alignment horizontal="right"/>
    </xf>
    <xf numFmtId="2" fontId="4" fillId="0" borderId="2" xfId="1" applyNumberFormat="1" applyFont="1" applyBorder="1" applyAlignment="1">
      <alignment horizontal="right"/>
    </xf>
    <xf numFmtId="0" fontId="0" fillId="0" borderId="0" xfId="0" applyAlignment="1">
      <alignment horizontal="right"/>
    </xf>
    <xf numFmtId="0" fontId="4" fillId="4" borderId="0" xfId="1" applyFont="1" applyFill="1" applyAlignment="1">
      <alignment horizontal="left"/>
    </xf>
    <xf numFmtId="0" fontId="0" fillId="4" borderId="0" xfId="0" applyFont="1" applyFill="1"/>
    <xf numFmtId="0" fontId="5" fillId="3" borderId="0" xfId="1" applyFont="1" applyFill="1" applyAlignment="1">
      <alignment horizontal="left"/>
    </xf>
    <xf numFmtId="0" fontId="5" fillId="7" borderId="0" xfId="1" applyFont="1" applyFill="1" applyAlignment="1">
      <alignment horizontal="left"/>
    </xf>
    <xf numFmtId="165" fontId="5" fillId="7" borderId="0" xfId="1" applyNumberFormat="1" applyFont="1" applyFill="1" applyBorder="1" applyAlignment="1">
      <alignment horizontal="right"/>
    </xf>
    <xf numFmtId="0" fontId="4" fillId="3" borderId="0" xfId="1" applyFont="1" applyFill="1" applyAlignment="1">
      <alignment horizontal="left"/>
    </xf>
    <xf numFmtId="0" fontId="0" fillId="3" borderId="0" xfId="0" applyFont="1" applyFill="1"/>
    <xf numFmtId="0" fontId="5" fillId="5" borderId="0" xfId="1" applyFont="1" applyFill="1" applyAlignment="1">
      <alignment horizontal="left"/>
    </xf>
    <xf numFmtId="165" fontId="5" fillId="8" borderId="0" xfId="1" applyNumberFormat="1" applyFont="1" applyFill="1" applyBorder="1" applyAlignment="1">
      <alignment horizontal="right"/>
    </xf>
    <xf numFmtId="0" fontId="4" fillId="5" borderId="0" xfId="1" applyFont="1" applyFill="1" applyAlignment="1">
      <alignment horizontal="left"/>
    </xf>
    <xf numFmtId="0" fontId="0" fillId="5" borderId="0" xfId="0" applyFont="1" applyFill="1"/>
    <xf numFmtId="0" fontId="7" fillId="2" borderId="0" xfId="1" applyFont="1" applyFill="1" applyBorder="1" applyAlignment="1">
      <alignment vertical="top" wrapText="1"/>
    </xf>
    <xf numFmtId="0" fontId="7" fillId="2" borderId="0" xfId="1" applyFont="1" applyFill="1" applyBorder="1" applyAlignment="1">
      <alignment horizontal="right" vertical="top" wrapText="1"/>
    </xf>
    <xf numFmtId="2" fontId="7" fillId="2" borderId="2" xfId="1" applyNumberFormat="1" applyFont="1" applyFill="1" applyBorder="1" applyAlignment="1">
      <alignment horizontal="right" vertical="top" wrapText="1"/>
    </xf>
    <xf numFmtId="2" fontId="7" fillId="2" borderId="0" xfId="1" applyNumberFormat="1" applyFont="1" applyFill="1" applyBorder="1" applyAlignment="1">
      <alignment horizontal="right" vertical="top" wrapText="1"/>
    </xf>
    <xf numFmtId="2" fontId="7" fillId="2" borderId="0" xfId="1" applyNumberFormat="1" applyFont="1" applyFill="1" applyBorder="1" applyAlignment="1">
      <alignment horizontal="right"/>
    </xf>
    <xf numFmtId="2" fontId="7" fillId="2" borderId="0" xfId="1" applyNumberFormat="1" applyFont="1" applyFill="1" applyBorder="1" applyAlignment="1">
      <alignment vertical="top"/>
    </xf>
    <xf numFmtId="165" fontId="7" fillId="2" borderId="0" xfId="1" applyNumberFormat="1" applyFont="1" applyFill="1" applyBorder="1" applyAlignment="1">
      <alignment horizontal="right"/>
    </xf>
    <xf numFmtId="0" fontId="5" fillId="9" borderId="0" xfId="1" applyFont="1" applyFill="1" applyAlignment="1">
      <alignment horizontal="left"/>
    </xf>
    <xf numFmtId="0" fontId="5" fillId="10" borderId="0" xfId="1" applyFont="1" applyFill="1" applyAlignment="1">
      <alignment horizontal="left"/>
    </xf>
    <xf numFmtId="165" fontId="5" fillId="10" borderId="0" xfId="1" applyNumberFormat="1" applyFont="1" applyFill="1" applyBorder="1" applyAlignment="1">
      <alignment horizontal="right"/>
    </xf>
    <xf numFmtId="0" fontId="4" fillId="9" borderId="0" xfId="1" applyFont="1" applyFill="1" applyAlignment="1">
      <alignment horizontal="left"/>
    </xf>
    <xf numFmtId="0" fontId="0" fillId="9" borderId="0" xfId="0" applyFont="1" applyFill="1"/>
    <xf numFmtId="165" fontId="0" fillId="0" borderId="0" xfId="0" applyNumberFormat="1"/>
    <xf numFmtId="165" fontId="1" fillId="3" borderId="0" xfId="0" applyNumberFormat="1" applyFont="1" applyFill="1"/>
    <xf numFmtId="0" fontId="1" fillId="0" borderId="0" xfId="0" applyFont="1"/>
    <xf numFmtId="165" fontId="1" fillId="5" borderId="0" xfId="0" applyNumberFormat="1" applyFont="1" applyFill="1"/>
    <xf numFmtId="2" fontId="4" fillId="0" borderId="2" xfId="1" applyNumberFormat="1" applyFont="1" applyBorder="1" applyAlignment="1">
      <alignment horizontal="right" vertical="top"/>
    </xf>
    <xf numFmtId="165" fontId="1" fillId="9" borderId="0" xfId="0" applyNumberFormat="1" applyFont="1" applyFill="1"/>
    <xf numFmtId="0" fontId="0" fillId="0" borderId="0" xfId="0" applyAlignment="1">
      <alignment horizontal="right" wrapText="1"/>
    </xf>
    <xf numFmtId="165" fontId="0" fillId="4" borderId="0" xfId="0" applyNumberFormat="1" applyFont="1" applyFill="1"/>
    <xf numFmtId="0" fontId="0" fillId="0" borderId="0" xfId="0"/>
    <xf numFmtId="0" fontId="0" fillId="0" borderId="0" xfId="0"/>
    <xf numFmtId="0" fontId="0" fillId="0" borderId="0" xfId="0"/>
    <xf numFmtId="2" fontId="4" fillId="0" borderId="0" xfId="1" applyNumberFormat="1" applyFont="1" applyBorder="1" applyAlignment="1">
      <alignment horizontal="right" vertical="top"/>
    </xf>
    <xf numFmtId="2" fontId="4" fillId="0" borderId="1" xfId="1" applyNumberFormat="1" applyFont="1" applyBorder="1" applyAlignment="1">
      <alignment horizontal="right" vertical="top"/>
    </xf>
    <xf numFmtId="0" fontId="9" fillId="0" borderId="0" xfId="1" applyFont="1" applyAlignment="1">
      <alignment horizontal="left" vertical="center" wrapText="1"/>
    </xf>
    <xf numFmtId="0" fontId="9" fillId="0" borderId="0" xfId="1" applyFont="1" applyAlignment="1">
      <alignment horizontal="right" vertical="center" wrapText="1"/>
    </xf>
    <xf numFmtId="2" fontId="9" fillId="0" borderId="2" xfId="1" applyNumberFormat="1" applyFont="1" applyBorder="1" applyAlignment="1">
      <alignment horizontal="right" vertical="center"/>
    </xf>
    <xf numFmtId="2" fontId="9" fillId="0" borderId="0" xfId="1" applyNumberFormat="1" applyFont="1" applyBorder="1" applyAlignment="1">
      <alignment horizontal="right" vertical="center"/>
    </xf>
    <xf numFmtId="2" fontId="9" fillId="0" borderId="1" xfId="1" applyNumberFormat="1" applyFont="1" applyBorder="1" applyAlignment="1">
      <alignment horizontal="right" vertical="center"/>
    </xf>
    <xf numFmtId="165" fontId="9" fillId="0" borderId="0" xfId="1" applyNumberFormat="1" applyFont="1" applyAlignment="1">
      <alignment horizontal="right" vertical="center" wrapText="1"/>
    </xf>
    <xf numFmtId="2" fontId="8" fillId="0" borderId="0" xfId="1" applyNumberFormat="1" applyFont="1" applyFill="1" applyBorder="1" applyAlignment="1">
      <alignment horizontal="right" vertical="center"/>
    </xf>
    <xf numFmtId="0" fontId="0" fillId="0" borderId="0" xfId="0" applyAlignment="1">
      <alignment vertical="center"/>
    </xf>
    <xf numFmtId="164" fontId="0" fillId="0" borderId="0" xfId="0" applyNumberFormat="1"/>
    <xf numFmtId="0" fontId="0" fillId="0" borderId="0" xfId="0"/>
    <xf numFmtId="0" fontId="0" fillId="0" borderId="0" xfId="0"/>
    <xf numFmtId="0" fontId="0" fillId="0" borderId="0" xfId="0" applyFill="1" applyAlignment="1">
      <alignment vertical="top" wrapText="1"/>
    </xf>
    <xf numFmtId="0" fontId="0" fillId="0" borderId="0" xfId="0" applyAlignment="1">
      <alignment wrapText="1"/>
    </xf>
    <xf numFmtId="0" fontId="0" fillId="0" borderId="0" xfId="0" applyAlignment="1">
      <alignment vertical="top" wrapText="1"/>
    </xf>
    <xf numFmtId="0" fontId="0" fillId="0" borderId="0" xfId="0" applyAlignment="1">
      <alignment horizontal="right" vertical="center"/>
    </xf>
    <xf numFmtId="2" fontId="4" fillId="0" borderId="2" xfId="1" applyNumberFormat="1" applyFont="1" applyBorder="1" applyAlignment="1">
      <alignment horizontal="right" vertical="center"/>
    </xf>
    <xf numFmtId="2" fontId="4" fillId="0" borderId="0" xfId="1" applyNumberFormat="1" applyFont="1" applyBorder="1" applyAlignment="1">
      <alignment horizontal="right" vertical="center"/>
    </xf>
    <xf numFmtId="2" fontId="4" fillId="0" borderId="1" xfId="1" applyNumberFormat="1" applyFont="1" applyBorder="1" applyAlignment="1">
      <alignment horizontal="right" vertical="center"/>
    </xf>
    <xf numFmtId="165" fontId="0" fillId="0" borderId="0" xfId="0" applyNumberFormat="1" applyAlignment="1">
      <alignment vertical="center"/>
    </xf>
    <xf numFmtId="0" fontId="10" fillId="0" borderId="0" xfId="0" applyFont="1" applyAlignment="1">
      <alignment vertical="center"/>
    </xf>
    <xf numFmtId="0" fontId="0" fillId="0" borderId="0" xfId="0" applyAlignment="1">
      <alignment wrapText="1"/>
    </xf>
    <xf numFmtId="0" fontId="0" fillId="0" borderId="0" xfId="0"/>
    <xf numFmtId="0" fontId="0" fillId="0" borderId="0" xfId="0"/>
    <xf numFmtId="0" fontId="10" fillId="0" borderId="0" xfId="0" applyFont="1" applyFill="1" applyAlignment="1">
      <alignment vertical="top" wrapText="1"/>
    </xf>
    <xf numFmtId="0" fontId="10" fillId="0" borderId="0" xfId="0" applyFont="1" applyAlignment="1">
      <alignment wrapText="1"/>
    </xf>
    <xf numFmtId="0" fontId="0" fillId="0" borderId="0" xfId="0" applyAlignment="1">
      <alignment vertical="top" wrapText="1"/>
    </xf>
    <xf numFmtId="2" fontId="4" fillId="0" borderId="2" xfId="1" applyNumberFormat="1" applyFont="1" applyFill="1" applyBorder="1" applyAlignment="1">
      <alignment horizontal="right"/>
    </xf>
    <xf numFmtId="2" fontId="4" fillId="0" borderId="2" xfId="1" applyNumberFormat="1" applyFont="1" applyBorder="1" applyAlignment="1">
      <alignment horizontal="right" wrapText="1"/>
    </xf>
    <xf numFmtId="2" fontId="4" fillId="0" borderId="0" xfId="1" applyNumberFormat="1" applyFont="1" applyBorder="1" applyAlignment="1">
      <alignment horizontal="right" wrapText="1"/>
    </xf>
    <xf numFmtId="2" fontId="4" fillId="0" borderId="1" xfId="1" applyNumberFormat="1" applyFont="1" applyBorder="1" applyAlignment="1">
      <alignment horizontal="right" wrapText="1"/>
    </xf>
    <xf numFmtId="2" fontId="4" fillId="0" borderId="0" xfId="1" applyNumberFormat="1" applyFont="1" applyFill="1" applyBorder="1" applyAlignment="1">
      <alignment horizontal="right" vertical="top"/>
    </xf>
    <xf numFmtId="2" fontId="4" fillId="0" borderId="0" xfId="1" applyNumberFormat="1" applyFont="1" applyFill="1" applyBorder="1" applyAlignment="1">
      <alignment horizontal="right"/>
    </xf>
    <xf numFmtId="0" fontId="10" fillId="0" borderId="0" xfId="0" applyFont="1" applyAlignment="1">
      <alignment vertical="center" wrapText="1"/>
    </xf>
    <xf numFmtId="165" fontId="0" fillId="0" borderId="0" xfId="0" applyNumberFormat="1" applyFill="1"/>
    <xf numFmtId="0" fontId="7" fillId="0" borderId="0" xfId="1" applyFont="1" applyFill="1" applyBorder="1" applyAlignment="1">
      <alignment horizontal="right" vertical="top" wrapText="1"/>
    </xf>
    <xf numFmtId="2" fontId="7" fillId="0" borderId="2" xfId="1" applyNumberFormat="1" applyFont="1" applyFill="1" applyBorder="1" applyAlignment="1">
      <alignment horizontal="right" vertical="top" wrapText="1"/>
    </xf>
    <xf numFmtId="2" fontId="7" fillId="0" borderId="0" xfId="1" applyNumberFormat="1" applyFont="1" applyFill="1" applyBorder="1" applyAlignment="1">
      <alignment horizontal="right" vertical="top" wrapText="1"/>
    </xf>
    <xf numFmtId="2" fontId="7" fillId="0" borderId="0" xfId="1" applyNumberFormat="1" applyFont="1" applyFill="1" applyBorder="1" applyAlignment="1">
      <alignment horizontal="right"/>
    </xf>
    <xf numFmtId="0" fontId="0" fillId="0" borderId="0" xfId="0" applyFill="1"/>
    <xf numFmtId="0" fontId="2" fillId="0" borderId="0" xfId="0" applyFont="1"/>
    <xf numFmtId="0" fontId="10" fillId="0" borderId="0" xfId="0" applyFont="1" applyFill="1" applyAlignment="1">
      <alignment vertical="center"/>
    </xf>
    <xf numFmtId="0" fontId="0" fillId="0" borderId="0" xfId="0" applyFill="1" applyAlignment="1">
      <alignment horizontal="right"/>
    </xf>
    <xf numFmtId="2" fontId="4" fillId="0" borderId="2" xfId="1" applyNumberFormat="1" applyFont="1" applyFill="1" applyBorder="1" applyAlignment="1">
      <alignment horizontal="right" vertical="top"/>
    </xf>
    <xf numFmtId="2" fontId="4" fillId="0" borderId="1" xfId="1" applyNumberFormat="1" applyFont="1" applyFill="1" applyBorder="1" applyAlignment="1">
      <alignment horizontal="right" vertical="top"/>
    </xf>
    <xf numFmtId="0" fontId="0" fillId="0" borderId="0" xfId="0" applyFill="1" applyAlignment="1">
      <alignment horizontal="left" vertical="top"/>
    </xf>
    <xf numFmtId="0" fontId="0" fillId="0" borderId="0" xfId="0" applyFill="1" applyAlignment="1">
      <alignment vertical="center"/>
    </xf>
    <xf numFmtId="0" fontId="12" fillId="0" borderId="0" xfId="0" applyFont="1" applyAlignment="1">
      <alignment wrapText="1"/>
    </xf>
    <xf numFmtId="0" fontId="0" fillId="0" borderId="0" xfId="0"/>
    <xf numFmtId="0" fontId="0" fillId="0" borderId="0" xfId="0" applyAlignment="1">
      <alignment wrapText="1"/>
    </xf>
    <xf numFmtId="2" fontId="4" fillId="0" borderId="0" xfId="1" applyNumberFormat="1" applyFont="1" applyBorder="1" applyAlignment="1">
      <alignment horizontal="right"/>
    </xf>
    <xf numFmtId="165" fontId="4" fillId="0" borderId="0" xfId="1" applyNumberFormat="1" applyFont="1" applyAlignment="1">
      <alignment horizontal="right"/>
    </xf>
    <xf numFmtId="2" fontId="4" fillId="0" borderId="1" xfId="1" applyNumberFormat="1" applyFont="1" applyBorder="1" applyAlignment="1">
      <alignment horizontal="right"/>
    </xf>
    <xf numFmtId="2" fontId="4" fillId="0" borderId="2" xfId="1" applyNumberFormat="1" applyFont="1" applyBorder="1" applyAlignment="1">
      <alignment horizontal="right"/>
    </xf>
    <xf numFmtId="0" fontId="5" fillId="6" borderId="0" xfId="1" applyFont="1" applyFill="1" applyAlignment="1">
      <alignment horizontal="left"/>
    </xf>
    <xf numFmtId="0" fontId="0" fillId="0" borderId="0" xfId="0" applyAlignment="1">
      <alignment horizontal="right"/>
    </xf>
    <xf numFmtId="0" fontId="5" fillId="7" borderId="0" xfId="1" applyFont="1" applyFill="1" applyAlignment="1">
      <alignment horizontal="left"/>
    </xf>
    <xf numFmtId="0" fontId="7" fillId="2" borderId="0" xfId="1" applyFont="1" applyFill="1" applyBorder="1" applyAlignment="1">
      <alignment vertical="top" wrapText="1"/>
    </xf>
    <xf numFmtId="0" fontId="7" fillId="2" borderId="0" xfId="1" applyFont="1" applyFill="1" applyBorder="1" applyAlignment="1">
      <alignment horizontal="right" vertical="top" wrapText="1"/>
    </xf>
    <xf numFmtId="2" fontId="7" fillId="2" borderId="2" xfId="1" applyNumberFormat="1" applyFont="1" applyFill="1" applyBorder="1" applyAlignment="1">
      <alignment horizontal="right" vertical="top" wrapText="1"/>
    </xf>
    <xf numFmtId="2" fontId="7" fillId="2" borderId="0" xfId="1" applyNumberFormat="1" applyFont="1" applyFill="1" applyBorder="1" applyAlignment="1">
      <alignment horizontal="right" vertical="top" wrapText="1"/>
    </xf>
    <xf numFmtId="2" fontId="7" fillId="2" borderId="0" xfId="1" applyNumberFormat="1" applyFont="1" applyFill="1" applyBorder="1" applyAlignment="1">
      <alignment horizontal="right"/>
    </xf>
    <xf numFmtId="2" fontId="7" fillId="2" borderId="0" xfId="1" applyNumberFormat="1" applyFont="1" applyFill="1" applyBorder="1" applyAlignment="1">
      <alignment vertical="top"/>
    </xf>
    <xf numFmtId="165" fontId="7" fillId="2" borderId="0" xfId="1" applyNumberFormat="1" applyFont="1" applyFill="1" applyBorder="1" applyAlignment="1">
      <alignment horizontal="right"/>
    </xf>
    <xf numFmtId="0" fontId="5" fillId="10" borderId="0" xfId="1" applyFont="1" applyFill="1" applyAlignment="1">
      <alignment horizontal="left"/>
    </xf>
    <xf numFmtId="165" fontId="0" fillId="0" borderId="0" xfId="0" applyNumberFormat="1"/>
    <xf numFmtId="0" fontId="0" fillId="0" borderId="0" xfId="0" applyAlignment="1">
      <alignment vertical="top" wrapText="1"/>
    </xf>
    <xf numFmtId="165" fontId="9" fillId="0" borderId="0" xfId="1" applyNumberFormat="1" applyFont="1" applyAlignment="1">
      <alignment horizontal="right" vertical="center" wrapText="1"/>
    </xf>
    <xf numFmtId="164" fontId="0" fillId="0" borderId="0" xfId="0" applyNumberFormat="1"/>
    <xf numFmtId="165" fontId="0" fillId="0" borderId="0" xfId="0" applyNumberFormat="1" applyAlignment="1">
      <alignment vertical="center"/>
    </xf>
    <xf numFmtId="165" fontId="4" fillId="0" borderId="0" xfId="1" applyNumberFormat="1" applyFont="1" applyAlignment="1">
      <alignment horizontal="right" wrapText="1"/>
    </xf>
    <xf numFmtId="165" fontId="0" fillId="0" borderId="0" xfId="0" applyNumberFormat="1" applyFill="1"/>
    <xf numFmtId="165" fontId="4" fillId="0" borderId="0" xfId="1" applyNumberFormat="1" applyFont="1" applyFill="1" applyAlignment="1">
      <alignment horizontal="right"/>
    </xf>
    <xf numFmtId="0" fontId="0" fillId="0" borderId="0" xfId="0" applyAlignment="1"/>
    <xf numFmtId="0" fontId="0" fillId="4" borderId="0" xfId="0" applyFont="1" applyFill="1" applyAlignment="1"/>
    <xf numFmtId="2" fontId="7" fillId="2" borderId="3" xfId="1" applyNumberFormat="1" applyFont="1" applyFill="1" applyBorder="1" applyAlignment="1"/>
    <xf numFmtId="0" fontId="0" fillId="3" borderId="0" xfId="0" applyFont="1" applyFill="1" applyAlignment="1"/>
    <xf numFmtId="164" fontId="0" fillId="0" borderId="0" xfId="0" applyNumberFormat="1" applyAlignment="1">
      <alignment horizontal="right"/>
    </xf>
    <xf numFmtId="0" fontId="0" fillId="5" borderId="0" xfId="0" applyFont="1" applyFill="1" applyAlignment="1"/>
    <xf numFmtId="0" fontId="0" fillId="9" borderId="0" xfId="0" applyFont="1" applyFill="1" applyAlignment="1"/>
    <xf numFmtId="0" fontId="5" fillId="11" borderId="0" xfId="1" applyFont="1" applyFill="1" applyAlignment="1">
      <alignment horizontal="right" vertical="top"/>
    </xf>
    <xf numFmtId="0" fontId="5" fillId="11" borderId="0" xfId="1" applyFont="1" applyFill="1" applyAlignment="1">
      <alignment horizontal="left"/>
    </xf>
    <xf numFmtId="165" fontId="5" fillId="11" borderId="0" xfId="1" applyNumberFormat="1" applyFont="1" applyFill="1" applyBorder="1" applyAlignment="1">
      <alignment horizontal="right"/>
    </xf>
    <xf numFmtId="0" fontId="5" fillId="12" borderId="0" xfId="1" applyFont="1" applyFill="1" applyAlignment="1">
      <alignment horizontal="left"/>
    </xf>
    <xf numFmtId="0" fontId="4" fillId="12" borderId="0" xfId="1" applyFont="1" applyFill="1" applyAlignment="1">
      <alignment horizontal="left"/>
    </xf>
    <xf numFmtId="0" fontId="0" fillId="12" borderId="0" xfId="0" applyFont="1" applyFill="1"/>
    <xf numFmtId="0" fontId="0" fillId="12" borderId="0" xfId="0" applyFont="1" applyFill="1" applyAlignment="1"/>
    <xf numFmtId="165" fontId="1" fillId="12" borderId="0" xfId="0" applyNumberFormat="1" applyFont="1" applyFill="1"/>
    <xf numFmtId="0" fontId="1" fillId="0" borderId="0" xfId="0" applyFont="1" applyFill="1"/>
    <xf numFmtId="0" fontId="0" fillId="2" borderId="0" xfId="0" applyFill="1"/>
    <xf numFmtId="165" fontId="5" fillId="2" borderId="0" xfId="1" applyNumberFormat="1" applyFont="1" applyFill="1" applyBorder="1" applyAlignment="1">
      <alignment horizontal="right"/>
    </xf>
    <xf numFmtId="0" fontId="0" fillId="0" borderId="0" xfId="0" applyFill="1" applyAlignment="1">
      <alignment wrapText="1"/>
    </xf>
    <xf numFmtId="0" fontId="10" fillId="0" borderId="0" xfId="0" applyFont="1" applyAlignment="1">
      <alignment vertical="top" wrapText="1"/>
    </xf>
    <xf numFmtId="0" fontId="7" fillId="2" borderId="0" xfId="1" applyFont="1" applyFill="1" applyBorder="1" applyAlignment="1">
      <alignment horizontal="right" vertical="top" wrapText="1"/>
    </xf>
    <xf numFmtId="2" fontId="7" fillId="2" borderId="2" xfId="1" applyNumberFormat="1" applyFont="1" applyFill="1" applyBorder="1" applyAlignment="1">
      <alignment horizontal="right" vertical="top" wrapText="1"/>
    </xf>
    <xf numFmtId="2" fontId="7" fillId="2" borderId="0" xfId="1" applyNumberFormat="1" applyFont="1" applyFill="1" applyBorder="1" applyAlignment="1">
      <alignment horizontal="right" vertical="top" wrapText="1"/>
    </xf>
    <xf numFmtId="2" fontId="7" fillId="2" borderId="0" xfId="1" applyNumberFormat="1" applyFont="1" applyFill="1" applyBorder="1" applyAlignment="1">
      <alignment horizontal="right"/>
    </xf>
    <xf numFmtId="2" fontId="7" fillId="2" borderId="0" xfId="1" applyNumberFormat="1" applyFont="1" applyFill="1" applyBorder="1" applyAlignment="1">
      <alignment vertical="top"/>
    </xf>
    <xf numFmtId="165" fontId="7" fillId="2" borderId="0" xfId="1" applyNumberFormat="1" applyFont="1" applyFill="1" applyBorder="1" applyAlignment="1">
      <alignment horizontal="right"/>
    </xf>
    <xf numFmtId="2" fontId="7" fillId="2" borderId="3" xfId="1" applyNumberFormat="1" applyFont="1" applyFill="1" applyBorder="1" applyAlignment="1"/>
    <xf numFmtId="0" fontId="4" fillId="0" borderId="0" xfId="1" applyFont="1" applyAlignment="1">
      <alignment horizontal="right"/>
    </xf>
    <xf numFmtId="0" fontId="9" fillId="0" borderId="0" xfId="1" applyFont="1" applyAlignment="1">
      <alignment horizontal="left"/>
    </xf>
    <xf numFmtId="0" fontId="0" fillId="0" borderId="0" xfId="0"/>
    <xf numFmtId="0" fontId="0" fillId="0" borderId="0" xfId="0" applyAlignment="1">
      <alignment wrapText="1"/>
    </xf>
    <xf numFmtId="2" fontId="4" fillId="0" borderId="0" xfId="1" applyNumberFormat="1" applyFont="1" applyBorder="1" applyAlignment="1">
      <alignment horizontal="right"/>
    </xf>
    <xf numFmtId="2" fontId="4" fillId="0" borderId="1" xfId="1" applyNumberFormat="1" applyFont="1" applyBorder="1" applyAlignment="1">
      <alignment horizontal="right"/>
    </xf>
    <xf numFmtId="0" fontId="5" fillId="6" borderId="0" xfId="1" applyFont="1" applyFill="1" applyAlignment="1">
      <alignment horizontal="left"/>
    </xf>
    <xf numFmtId="0" fontId="0" fillId="0" borderId="0" xfId="0" applyAlignment="1">
      <alignment horizontal="right"/>
    </xf>
    <xf numFmtId="0" fontId="5" fillId="7" borderId="0" xfId="1" applyFont="1" applyFill="1" applyAlignment="1">
      <alignment horizontal="left"/>
    </xf>
    <xf numFmtId="0" fontId="5" fillId="10" borderId="0" xfId="1" applyFont="1" applyFill="1" applyAlignment="1">
      <alignment horizontal="left"/>
    </xf>
    <xf numFmtId="164" fontId="0" fillId="0" borderId="0" xfId="0" applyNumberFormat="1"/>
    <xf numFmtId="0" fontId="10" fillId="0" borderId="0" xfId="0" applyFont="1" applyAlignment="1">
      <alignment vertical="center" wrapText="1"/>
    </xf>
    <xf numFmtId="0" fontId="0" fillId="0" borderId="0" xfId="0" applyFill="1"/>
    <xf numFmtId="0" fontId="0" fillId="0" borderId="0" xfId="0" applyAlignment="1"/>
    <xf numFmtId="0" fontId="5" fillId="11" borderId="0" xfId="1" applyFont="1" applyFill="1" applyAlignment="1">
      <alignment horizontal="left"/>
    </xf>
    <xf numFmtId="0" fontId="6" fillId="4" borderId="0" xfId="1" applyFont="1" applyFill="1" applyAlignment="1">
      <alignment horizontal="right"/>
    </xf>
    <xf numFmtId="0" fontId="6" fillId="3" borderId="0" xfId="1" applyFont="1" applyFill="1" applyAlignment="1">
      <alignment horizontal="right"/>
    </xf>
    <xf numFmtId="0" fontId="0" fillId="0" borderId="0" xfId="0" applyFill="1" applyAlignment="1"/>
    <xf numFmtId="0" fontId="6" fillId="5" borderId="0" xfId="1" applyFont="1" applyFill="1" applyAlignment="1">
      <alignment horizontal="right"/>
    </xf>
    <xf numFmtId="3" fontId="0" fillId="0" borderId="0" xfId="0" applyNumberFormat="1" applyAlignment="1"/>
    <xf numFmtId="0" fontId="6" fillId="9" borderId="0" xfId="1" applyFont="1" applyFill="1" applyAlignment="1">
      <alignment horizontal="right"/>
    </xf>
    <xf numFmtId="0" fontId="6" fillId="12" borderId="0" xfId="1" applyFont="1" applyFill="1" applyAlignment="1">
      <alignment horizontal="right"/>
    </xf>
    <xf numFmtId="0" fontId="10" fillId="0" borderId="0" xfId="0" applyFont="1" applyAlignment="1">
      <alignment wrapText="1"/>
    </xf>
    <xf numFmtId="0" fontId="0" fillId="0" borderId="0" xfId="0" applyFont="1" applyAlignment="1">
      <alignment wrapText="1"/>
    </xf>
    <xf numFmtId="2" fontId="4" fillId="0" borderId="2" xfId="1" applyNumberFormat="1" applyFont="1" applyFill="1" applyBorder="1" applyAlignment="1">
      <alignment horizontal="right"/>
    </xf>
    <xf numFmtId="164" fontId="0" fillId="0" borderId="0" xfId="0" applyNumberFormat="1" applyFill="1"/>
    <xf numFmtId="0" fontId="10" fillId="0" borderId="0" xfId="0" applyFont="1" applyFill="1" applyAlignment="1">
      <alignment wrapText="1"/>
    </xf>
    <xf numFmtId="0" fontId="10" fillId="0" borderId="0" xfId="0" applyFont="1" applyFill="1"/>
    <xf numFmtId="0" fontId="0" fillId="0" borderId="0" xfId="0" applyAlignment="1">
      <alignment vertical="top" wrapText="1"/>
    </xf>
    <xf numFmtId="0" fontId="10" fillId="0" borderId="0" xfId="0" applyFont="1" applyFill="1" applyAlignment="1">
      <alignment vertical="top" wrapText="1"/>
    </xf>
    <xf numFmtId="0" fontId="10" fillId="0" borderId="0" xfId="0" applyFont="1" applyFill="1" applyAlignment="1">
      <alignment vertical="top" wrapText="1"/>
    </xf>
    <xf numFmtId="0" fontId="10" fillId="0" borderId="0" xfId="0" applyFont="1" applyAlignment="1">
      <alignment wrapText="1"/>
    </xf>
    <xf numFmtId="0" fontId="0" fillId="0" borderId="0" xfId="0"/>
    <xf numFmtId="0" fontId="0" fillId="0" borderId="0" xfId="0"/>
    <xf numFmtId="0" fontId="0" fillId="0" borderId="0" xfId="0" applyAlignment="1">
      <alignment wrapText="1"/>
    </xf>
    <xf numFmtId="2" fontId="4" fillId="0" borderId="0" xfId="1" applyNumberFormat="1" applyFont="1" applyBorder="1" applyAlignment="1">
      <alignment horizontal="right"/>
    </xf>
    <xf numFmtId="2" fontId="4" fillId="0" borderId="1" xfId="1" applyNumberFormat="1" applyFont="1" applyBorder="1" applyAlignment="1">
      <alignment horizontal="right"/>
    </xf>
    <xf numFmtId="2" fontId="4" fillId="0" borderId="2" xfId="1" applyNumberFormat="1" applyFont="1" applyBorder="1" applyAlignment="1">
      <alignment horizontal="right"/>
    </xf>
    <xf numFmtId="0" fontId="0" fillId="0" borderId="0" xfId="0" applyAlignment="1">
      <alignment horizontal="right"/>
    </xf>
    <xf numFmtId="0" fontId="7" fillId="2" borderId="0" xfId="1" applyFont="1" applyFill="1" applyBorder="1" applyAlignment="1">
      <alignment vertical="top" wrapText="1"/>
    </xf>
    <xf numFmtId="0" fontId="7" fillId="2" borderId="0" xfId="1" applyFont="1" applyFill="1" applyBorder="1" applyAlignment="1">
      <alignment horizontal="right" vertical="top" wrapText="1"/>
    </xf>
    <xf numFmtId="2" fontId="7" fillId="2" borderId="2" xfId="1" applyNumberFormat="1" applyFont="1" applyFill="1" applyBorder="1" applyAlignment="1">
      <alignment horizontal="right" vertical="top" wrapText="1"/>
    </xf>
    <xf numFmtId="2" fontId="7" fillId="2" borderId="0" xfId="1" applyNumberFormat="1" applyFont="1" applyFill="1" applyBorder="1" applyAlignment="1">
      <alignment horizontal="right" vertical="top" wrapText="1"/>
    </xf>
    <xf numFmtId="2" fontId="7" fillId="2" borderId="0" xfId="1" applyNumberFormat="1" applyFont="1" applyFill="1" applyBorder="1" applyAlignment="1">
      <alignment horizontal="right"/>
    </xf>
    <xf numFmtId="2" fontId="7" fillId="2" borderId="0" xfId="1" applyNumberFormat="1" applyFont="1" applyFill="1" applyBorder="1" applyAlignment="1">
      <alignment vertical="top"/>
    </xf>
    <xf numFmtId="165" fontId="7" fillId="2" borderId="0" xfId="1" applyNumberFormat="1" applyFont="1" applyFill="1" applyBorder="1" applyAlignment="1">
      <alignment horizontal="right"/>
    </xf>
    <xf numFmtId="0" fontId="0" fillId="0" borderId="0" xfId="0" applyFill="1"/>
    <xf numFmtId="165" fontId="4" fillId="0" borderId="0" xfId="1" applyNumberFormat="1" applyFont="1" applyAlignment="1">
      <alignment horizontal="right"/>
    </xf>
    <xf numFmtId="0" fontId="0" fillId="0" borderId="0" xfId="0" applyAlignment="1"/>
    <xf numFmtId="2" fontId="7" fillId="2" borderId="3" xfId="1" applyNumberFormat="1" applyFont="1" applyFill="1" applyBorder="1" applyAlignment="1"/>
    <xf numFmtId="0" fontId="10" fillId="0" borderId="0" xfId="0" applyFont="1" applyFill="1" applyAlignment="1">
      <alignment vertical="top" wrapText="1"/>
    </xf>
    <xf numFmtId="0" fontId="10" fillId="0" borderId="0" xfId="0" applyFont="1" applyFill="1" applyAlignment="1">
      <alignment vertical="top" wrapText="1"/>
    </xf>
    <xf numFmtId="0" fontId="5" fillId="11" borderId="0" xfId="1" applyFont="1" applyFill="1" applyAlignment="1">
      <alignment horizontal="right"/>
    </xf>
    <xf numFmtId="0" fontId="0" fillId="0" borderId="0" xfId="0"/>
    <xf numFmtId="0" fontId="0" fillId="0" borderId="0" xfId="0" applyAlignment="1">
      <alignment wrapText="1"/>
    </xf>
    <xf numFmtId="2" fontId="4" fillId="0" borderId="0" xfId="1" applyNumberFormat="1" applyFont="1" applyBorder="1" applyAlignment="1">
      <alignment horizontal="right"/>
    </xf>
    <xf numFmtId="2" fontId="4" fillId="0" borderId="1" xfId="1" applyNumberFormat="1" applyFont="1" applyBorder="1" applyAlignment="1">
      <alignment horizontal="right"/>
    </xf>
    <xf numFmtId="2" fontId="4" fillId="0" borderId="2" xfId="1" applyNumberFormat="1" applyFont="1" applyBorder="1" applyAlignment="1">
      <alignment horizontal="right"/>
    </xf>
    <xf numFmtId="0" fontId="0" fillId="0" borderId="0" xfId="0" applyAlignment="1">
      <alignment horizontal="right"/>
    </xf>
    <xf numFmtId="0" fontId="5" fillId="8" borderId="0" xfId="1" applyFont="1" applyFill="1" applyAlignment="1">
      <alignment horizontal="left"/>
    </xf>
    <xf numFmtId="0" fontId="7" fillId="2" borderId="0" xfId="1" applyFont="1" applyFill="1" applyBorder="1" applyAlignment="1">
      <alignment vertical="top" wrapText="1"/>
    </xf>
    <xf numFmtId="0" fontId="7" fillId="2" borderId="0" xfId="1" applyFont="1" applyFill="1" applyBorder="1" applyAlignment="1">
      <alignment horizontal="right" vertical="top" wrapText="1"/>
    </xf>
    <xf numFmtId="2" fontId="7" fillId="2" borderId="2" xfId="1" applyNumberFormat="1" applyFont="1" applyFill="1" applyBorder="1" applyAlignment="1">
      <alignment horizontal="right" vertical="top" wrapText="1"/>
    </xf>
    <xf numFmtId="2" fontId="7" fillId="2" borderId="0" xfId="1" applyNumberFormat="1" applyFont="1" applyFill="1" applyBorder="1" applyAlignment="1">
      <alignment horizontal="right" vertical="top" wrapText="1"/>
    </xf>
    <xf numFmtId="2" fontId="7" fillId="2" borderId="0" xfId="1" applyNumberFormat="1" applyFont="1" applyFill="1" applyBorder="1" applyAlignment="1">
      <alignment horizontal="right"/>
    </xf>
    <xf numFmtId="2" fontId="7" fillId="2" borderId="0" xfId="1" applyNumberFormat="1" applyFont="1" applyFill="1" applyBorder="1" applyAlignment="1">
      <alignment vertical="top"/>
    </xf>
    <xf numFmtId="165" fontId="7" fillId="2" borderId="0" xfId="1" applyNumberFormat="1" applyFont="1" applyFill="1" applyBorder="1" applyAlignment="1">
      <alignment horizontal="right"/>
    </xf>
    <xf numFmtId="0" fontId="5" fillId="9" borderId="0" xfId="1" applyFont="1" applyFill="1" applyAlignment="1">
      <alignment horizontal="left"/>
    </xf>
    <xf numFmtId="0" fontId="4" fillId="9" borderId="0" xfId="1" applyFont="1" applyFill="1" applyAlignment="1">
      <alignment horizontal="left"/>
    </xf>
    <xf numFmtId="0" fontId="0" fillId="9" borderId="0" xfId="0" applyFont="1" applyFill="1"/>
    <xf numFmtId="165" fontId="0" fillId="0" borderId="0" xfId="0" applyNumberFormat="1"/>
    <xf numFmtId="0" fontId="0" fillId="0" borderId="0" xfId="0" applyAlignment="1">
      <alignment vertical="top" wrapText="1"/>
    </xf>
    <xf numFmtId="165" fontId="1" fillId="9" borderId="0" xfId="0" applyNumberFormat="1" applyFont="1" applyFill="1"/>
    <xf numFmtId="0" fontId="0" fillId="0" borderId="0" xfId="0" applyAlignment="1">
      <alignment horizontal="right" wrapText="1"/>
    </xf>
    <xf numFmtId="2" fontId="4" fillId="0" borderId="0" xfId="1" applyNumberFormat="1" applyFont="1" applyBorder="1" applyAlignment="1">
      <alignment horizontal="right" vertical="top"/>
    </xf>
    <xf numFmtId="2" fontId="4" fillId="0" borderId="1" xfId="1" applyNumberFormat="1" applyFont="1" applyBorder="1" applyAlignment="1">
      <alignment horizontal="right" vertical="top"/>
    </xf>
    <xf numFmtId="0" fontId="0" fillId="0" borderId="0" xfId="0" applyAlignment="1">
      <alignment vertical="center"/>
    </xf>
    <xf numFmtId="164" fontId="0" fillId="0" borderId="0" xfId="0" applyNumberFormat="1"/>
    <xf numFmtId="2" fontId="4" fillId="0" borderId="2" xfId="1" applyNumberFormat="1" applyFont="1" applyBorder="1" applyAlignment="1">
      <alignment horizontal="right" vertical="center"/>
    </xf>
    <xf numFmtId="0" fontId="10" fillId="0" borderId="0" xfId="0" applyFont="1" applyFill="1" applyAlignment="1">
      <alignment vertical="top" wrapText="1"/>
    </xf>
    <xf numFmtId="0" fontId="10" fillId="0" borderId="0" xfId="0" applyFont="1" applyAlignment="1">
      <alignment wrapText="1"/>
    </xf>
    <xf numFmtId="2" fontId="4" fillId="0" borderId="2" xfId="1" applyNumberFormat="1" applyFont="1" applyFill="1" applyBorder="1" applyAlignment="1">
      <alignment horizontal="right"/>
    </xf>
    <xf numFmtId="2" fontId="4" fillId="0" borderId="0" xfId="1" applyNumberFormat="1" applyFont="1" applyFill="1" applyBorder="1" applyAlignment="1">
      <alignment horizontal="right"/>
    </xf>
    <xf numFmtId="0" fontId="10" fillId="0" borderId="0" xfId="0" applyFont="1" applyAlignment="1">
      <alignment vertical="center" wrapText="1"/>
    </xf>
    <xf numFmtId="165" fontId="0" fillId="0" borderId="0" xfId="0" applyNumberFormat="1" applyFill="1"/>
    <xf numFmtId="0" fontId="0" fillId="0" borderId="0" xfId="0" applyFill="1"/>
    <xf numFmtId="0" fontId="0" fillId="0" borderId="0" xfId="0" applyFill="1" applyAlignment="1">
      <alignment horizontal="right"/>
    </xf>
    <xf numFmtId="165" fontId="1" fillId="8" borderId="0" xfId="0" applyNumberFormat="1" applyFont="1" applyFill="1"/>
    <xf numFmtId="165" fontId="4" fillId="0" borderId="0" xfId="1" applyNumberFormat="1" applyFont="1" applyAlignment="1">
      <alignment horizontal="right"/>
    </xf>
    <xf numFmtId="165" fontId="4" fillId="0" borderId="0" xfId="1" applyNumberFormat="1" applyFont="1" applyFill="1" applyAlignment="1">
      <alignment horizontal="right"/>
    </xf>
    <xf numFmtId="165" fontId="0" fillId="0" borderId="0" xfId="0" applyNumberFormat="1" applyFill="1" applyAlignment="1"/>
    <xf numFmtId="0" fontId="0" fillId="0" borderId="0" xfId="0" applyAlignment="1"/>
    <xf numFmtId="2" fontId="7" fillId="2" borderId="3" xfId="1" applyNumberFormat="1" applyFont="1" applyFill="1" applyBorder="1" applyAlignment="1"/>
    <xf numFmtId="0" fontId="0" fillId="9" borderId="0" xfId="0" applyFont="1" applyFill="1" applyAlignment="1"/>
    <xf numFmtId="0" fontId="4" fillId="0" borderId="0" xfId="1" applyNumberFormat="1" applyFont="1" applyAlignment="1">
      <alignment horizontal="right"/>
    </xf>
    <xf numFmtId="0" fontId="5" fillId="6" borderId="0" xfId="1" applyNumberFormat="1" applyFont="1" applyFill="1" applyAlignment="1">
      <alignment horizontal="right"/>
    </xf>
    <xf numFmtId="0" fontId="5" fillId="4" borderId="0" xfId="1" applyNumberFormat="1" applyFont="1" applyFill="1" applyAlignment="1">
      <alignment horizontal="right"/>
    </xf>
    <xf numFmtId="0" fontId="5" fillId="7" borderId="0" xfId="1" applyNumberFormat="1" applyFont="1" applyFill="1" applyAlignment="1">
      <alignment horizontal="right"/>
    </xf>
    <xf numFmtId="0" fontId="5" fillId="3" borderId="0" xfId="1" applyNumberFormat="1" applyFont="1" applyFill="1" applyAlignment="1">
      <alignment horizontal="right"/>
    </xf>
    <xf numFmtId="0" fontId="5" fillId="5" borderId="0" xfId="1" applyNumberFormat="1" applyFont="1" applyFill="1" applyAlignment="1">
      <alignment horizontal="right"/>
    </xf>
    <xf numFmtId="0" fontId="5" fillId="10" borderId="0" xfId="1" applyFont="1" applyFill="1" applyAlignment="1">
      <alignment horizontal="right"/>
    </xf>
    <xf numFmtId="0" fontId="5" fillId="9" borderId="0" xfId="1" applyNumberFormat="1" applyFont="1" applyFill="1" applyAlignment="1">
      <alignment horizontal="right"/>
    </xf>
    <xf numFmtId="0" fontId="5" fillId="12" borderId="0" xfId="1" applyNumberFormat="1" applyFont="1" applyFill="1" applyAlignment="1">
      <alignment horizontal="right"/>
    </xf>
    <xf numFmtId="0" fontId="5" fillId="13" borderId="0" xfId="1" applyFont="1" applyFill="1" applyAlignment="1">
      <alignment horizontal="left"/>
    </xf>
    <xf numFmtId="0" fontId="5" fillId="13" borderId="0" xfId="1" applyNumberFormat="1" applyFont="1" applyFill="1" applyAlignment="1">
      <alignment horizontal="right"/>
    </xf>
    <xf numFmtId="0" fontId="6" fillId="13" borderId="0" xfId="1" applyFont="1" applyFill="1" applyAlignment="1">
      <alignment horizontal="right"/>
    </xf>
    <xf numFmtId="0" fontId="4" fillId="13" borderId="0" xfId="1" applyFont="1" applyFill="1" applyAlignment="1">
      <alignment horizontal="left"/>
    </xf>
    <xf numFmtId="0" fontId="0" fillId="13" borderId="0" xfId="0" applyFont="1" applyFill="1"/>
    <xf numFmtId="0" fontId="0" fillId="13" borderId="0" xfId="0" applyFont="1" applyFill="1" applyAlignment="1"/>
    <xf numFmtId="165" fontId="1" fillId="13" borderId="0" xfId="0" applyNumberFormat="1" applyFont="1" applyFill="1"/>
    <xf numFmtId="0" fontId="4" fillId="9" borderId="0" xfId="1" applyFont="1" applyFill="1" applyAlignment="1">
      <alignment horizontal="left" wrapText="1"/>
    </xf>
    <xf numFmtId="164" fontId="0" fillId="0" borderId="0" xfId="0" applyNumberFormat="1" applyFill="1" applyAlignment="1">
      <alignment horizontal="right"/>
    </xf>
    <xf numFmtId="0" fontId="5" fillId="8" borderId="0" xfId="1" applyNumberFormat="1" applyFont="1" applyFill="1" applyAlignment="1">
      <alignment horizontal="right"/>
    </xf>
    <xf numFmtId="0" fontId="4" fillId="12" borderId="0" xfId="1" applyFont="1" applyFill="1" applyAlignment="1">
      <alignment horizontal="right"/>
    </xf>
    <xf numFmtId="0" fontId="0" fillId="14" borderId="0" xfId="0" applyFill="1"/>
    <xf numFmtId="165" fontId="5" fillId="14" borderId="0" xfId="1" applyNumberFormat="1" applyFont="1" applyFill="1" applyBorder="1" applyAlignment="1">
      <alignment horizontal="right"/>
    </xf>
    <xf numFmtId="0" fontId="5" fillId="6" borderId="0" xfId="1" applyNumberFormat="1" applyFont="1" applyFill="1" applyAlignment="1">
      <alignment horizontal="right" vertical="top"/>
    </xf>
    <xf numFmtId="0" fontId="5" fillId="7" borderId="0" xfId="1" applyNumberFormat="1" applyFont="1" applyFill="1" applyAlignment="1">
      <alignment horizontal="right" vertical="top"/>
    </xf>
    <xf numFmtId="0" fontId="5" fillId="8" borderId="0" xfId="1" applyNumberFormat="1" applyFont="1" applyFill="1" applyAlignment="1">
      <alignment horizontal="right" vertical="top"/>
    </xf>
    <xf numFmtId="0" fontId="5" fillId="10" borderId="0" xfId="1" applyFont="1" applyFill="1" applyAlignment="1">
      <alignment horizontal="right" vertical="top"/>
    </xf>
    <xf numFmtId="0" fontId="0" fillId="2" borderId="0" xfId="0" applyFill="1" applyAlignment="1">
      <alignment vertical="top"/>
    </xf>
    <xf numFmtId="0" fontId="5" fillId="13" borderId="0" xfId="1" applyFont="1" applyFill="1" applyAlignment="1">
      <alignment horizontal="right" vertical="top" wrapText="1"/>
    </xf>
    <xf numFmtId="165" fontId="5" fillId="13" borderId="0" xfId="1" applyNumberFormat="1" applyFont="1" applyFill="1" applyBorder="1" applyAlignment="1">
      <alignment horizontal="right" wrapText="1"/>
    </xf>
    <xf numFmtId="0" fontId="5" fillId="2" borderId="0" xfId="1" applyFont="1" applyFill="1" applyAlignment="1">
      <alignment horizontal="left" vertical="top"/>
    </xf>
    <xf numFmtId="0" fontId="5" fillId="14" borderId="0" xfId="1" applyFont="1" applyFill="1" applyAlignment="1">
      <alignment horizontal="left" vertical="top"/>
    </xf>
    <xf numFmtId="0" fontId="5" fillId="6" borderId="0" xfId="1" applyFont="1" applyFill="1" applyAlignment="1">
      <alignment horizontal="left" vertical="top"/>
    </xf>
    <xf numFmtId="0" fontId="5" fillId="7" borderId="0" xfId="1" applyFont="1" applyFill="1" applyAlignment="1">
      <alignment horizontal="left" vertical="top"/>
    </xf>
    <xf numFmtId="0" fontId="5" fillId="8" borderId="0" xfId="1" applyFont="1" applyFill="1" applyAlignment="1">
      <alignment horizontal="left"/>
    </xf>
    <xf numFmtId="0" fontId="5" fillId="10" borderId="0" xfId="1" applyFont="1" applyFill="1" applyAlignment="1">
      <alignment horizontal="left" wrapText="1"/>
    </xf>
    <xf numFmtId="0" fontId="5" fillId="13" borderId="0" xfId="1" applyFont="1" applyFill="1" applyAlignment="1">
      <alignment horizontal="left" wrapText="1"/>
    </xf>
    <xf numFmtId="0" fontId="5" fillId="11" borderId="0" xfId="1" applyFont="1" applyFill="1" applyAlignment="1">
      <alignment horizontal="left"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77"/>
  <sheetViews>
    <sheetView tabSelected="1" zoomScale="145" zoomScaleNormal="145" workbookViewId="0">
      <pane ySplit="855" activePane="bottomLeft"/>
      <selection sqref="A1:A1048576"/>
      <selection pane="bottomLeft" activeCell="C167" sqref="C167"/>
    </sheetView>
  </sheetViews>
  <sheetFormatPr defaultColWidth="11.42578125" defaultRowHeight="15" x14ac:dyDescent="0.25"/>
  <cols>
    <col min="1" max="1" width="8.28515625" style="240" customWidth="1"/>
    <col min="2" max="2" width="6.42578125" style="162" customWidth="1"/>
    <col min="3" max="3" width="64" customWidth="1"/>
    <col min="4" max="4" width="7.85546875" style="13" customWidth="1"/>
    <col min="5" max="5" width="8.85546875" customWidth="1"/>
    <col min="6" max="6" width="7.28515625" customWidth="1"/>
    <col min="7" max="7" width="9.42578125" customWidth="1"/>
    <col min="8" max="8" width="9.28515625" customWidth="1"/>
    <col min="9" max="9" width="11.28515625" customWidth="1"/>
    <col min="10" max="10" width="13.42578125" style="122" customWidth="1"/>
    <col min="11" max="11" width="13" customWidth="1"/>
    <col min="12" max="14" width="12.5703125" customWidth="1"/>
    <col min="16" max="16" width="10.7109375" customWidth="1"/>
    <col min="17" max="17" width="11.85546875" bestFit="1" customWidth="1"/>
  </cols>
  <sheetData>
    <row r="1" spans="1:20" s="57" customFormat="1" x14ac:dyDescent="0.15">
      <c r="A1" s="150" t="s">
        <v>18</v>
      </c>
      <c r="B1" s="150" t="s">
        <v>19</v>
      </c>
      <c r="C1" s="50" t="s">
        <v>20</v>
      </c>
      <c r="D1" s="51"/>
      <c r="E1" s="52" t="s">
        <v>26</v>
      </c>
      <c r="F1" s="53" t="s">
        <v>21</v>
      </c>
      <c r="G1" s="53" t="s">
        <v>22</v>
      </c>
      <c r="H1" s="53" t="s">
        <v>23</v>
      </c>
      <c r="I1" s="54" t="s">
        <v>0</v>
      </c>
      <c r="J1" s="116" t="s">
        <v>24</v>
      </c>
      <c r="K1" s="55" t="s">
        <v>25</v>
      </c>
      <c r="L1" s="56"/>
      <c r="M1" s="95"/>
      <c r="N1" s="95"/>
      <c r="O1" s="95"/>
      <c r="P1" s="95"/>
      <c r="Q1" s="95"/>
      <c r="R1" s="95"/>
      <c r="S1" s="95"/>
      <c r="T1" s="95"/>
    </row>
    <row r="2" spans="1:20" x14ac:dyDescent="0.25">
      <c r="A2" s="243"/>
      <c r="B2" s="149"/>
      <c r="C2" s="1"/>
      <c r="D2" s="9"/>
      <c r="E2" s="5"/>
      <c r="F2" s="2"/>
      <c r="G2" s="2"/>
      <c r="H2" s="2"/>
      <c r="I2" s="3"/>
      <c r="J2" s="100"/>
      <c r="K2" s="4"/>
      <c r="M2" s="88"/>
      <c r="N2" s="88"/>
      <c r="O2" s="88"/>
      <c r="P2" s="88"/>
      <c r="Q2" s="88"/>
      <c r="R2" s="88"/>
      <c r="S2" s="88"/>
      <c r="T2" s="88"/>
    </row>
    <row r="3" spans="1:20" x14ac:dyDescent="0.25">
      <c r="A3" s="244">
        <v>1</v>
      </c>
      <c r="B3" s="155" t="s">
        <v>28</v>
      </c>
      <c r="C3" s="6"/>
      <c r="D3" s="6"/>
      <c r="E3" s="6"/>
      <c r="F3" s="6"/>
      <c r="G3" s="6"/>
      <c r="H3" s="6"/>
      <c r="I3" s="6"/>
      <c r="J3" s="103"/>
      <c r="K3" s="7">
        <f>K5+K31</f>
        <v>0</v>
      </c>
      <c r="M3" s="88"/>
      <c r="N3" s="88"/>
      <c r="O3" s="88"/>
      <c r="P3" s="88"/>
      <c r="Q3" s="88"/>
      <c r="R3" s="88"/>
      <c r="S3" s="88"/>
      <c r="T3" s="88"/>
    </row>
    <row r="4" spans="1:20" x14ac:dyDescent="0.25">
      <c r="E4" s="12"/>
      <c r="F4" s="10"/>
      <c r="G4" s="10"/>
      <c r="H4" s="10"/>
      <c r="I4" s="11"/>
      <c r="M4" s="88"/>
      <c r="N4" s="88"/>
      <c r="O4" s="88"/>
      <c r="P4" s="88"/>
      <c r="Q4" s="88"/>
      <c r="R4" s="88"/>
      <c r="S4" s="88"/>
      <c r="T4" s="88"/>
    </row>
    <row r="5" spans="1:20" x14ac:dyDescent="0.25">
      <c r="A5" s="245" t="s">
        <v>2</v>
      </c>
      <c r="B5" s="164"/>
      <c r="C5" s="8" t="s">
        <v>27</v>
      </c>
      <c r="D5" s="14"/>
      <c r="E5" s="14"/>
      <c r="F5" s="14"/>
      <c r="G5" s="14"/>
      <c r="H5" s="15"/>
      <c r="I5" s="15"/>
      <c r="J5" s="123"/>
      <c r="K5" s="44">
        <f>SUM(K6:K27)/2</f>
        <v>0</v>
      </c>
      <c r="M5" s="88"/>
      <c r="N5" s="88"/>
      <c r="O5" s="88"/>
      <c r="P5" s="88"/>
      <c r="Q5" s="88"/>
      <c r="R5" s="88"/>
      <c r="S5" s="88"/>
      <c r="T5" s="88"/>
    </row>
    <row r="6" spans="1:20" s="57" customFormat="1" x14ac:dyDescent="0.25">
      <c r="A6" s="240"/>
      <c r="B6" s="162" t="s">
        <v>3</v>
      </c>
      <c r="C6" s="90" t="s">
        <v>75</v>
      </c>
      <c r="D6" s="64" t="s">
        <v>11</v>
      </c>
      <c r="E6" s="65">
        <v>150</v>
      </c>
      <c r="F6" s="66"/>
      <c r="G6" s="66"/>
      <c r="H6" s="66"/>
      <c r="I6" s="67"/>
      <c r="J6" s="238"/>
      <c r="K6" s="68">
        <f>E6*J6</f>
        <v>0</v>
      </c>
      <c r="L6" s="118"/>
      <c r="M6" s="88"/>
      <c r="N6" s="95"/>
      <c r="O6" s="95"/>
      <c r="P6" s="90"/>
      <c r="Q6" s="95"/>
      <c r="R6" s="95"/>
      <c r="S6" s="95"/>
      <c r="T6" s="95"/>
    </row>
    <row r="7" spans="1:20" ht="59.25" customHeight="1" x14ac:dyDescent="0.25">
      <c r="C7" s="61" t="s">
        <v>76</v>
      </c>
      <c r="D7" s="91"/>
      <c r="E7" s="92"/>
      <c r="F7" s="80"/>
      <c r="G7" s="80"/>
      <c r="H7" s="80"/>
      <c r="I7" s="93"/>
      <c r="J7" s="121"/>
      <c r="K7" s="88"/>
      <c r="L7" s="88"/>
      <c r="M7" s="94"/>
      <c r="N7" s="88"/>
      <c r="O7" s="88"/>
      <c r="P7" s="61"/>
      <c r="Q7" s="88"/>
      <c r="R7" s="88"/>
      <c r="S7" s="88"/>
      <c r="T7" s="88"/>
    </row>
    <row r="8" spans="1:20" x14ac:dyDescent="0.25">
      <c r="C8" s="25" t="s">
        <v>1</v>
      </c>
      <c r="D8" s="26"/>
      <c r="E8" s="27"/>
      <c r="F8" s="28"/>
      <c r="G8" s="28"/>
      <c r="H8" s="29"/>
      <c r="I8" s="30"/>
      <c r="J8" s="124"/>
      <c r="K8" s="31">
        <f>SUM(K6:K7)</f>
        <v>0</v>
      </c>
      <c r="M8" s="88"/>
      <c r="N8" s="88"/>
      <c r="O8" s="88"/>
      <c r="P8" s="88"/>
      <c r="Q8" s="88"/>
      <c r="R8" s="88"/>
      <c r="S8" s="88"/>
      <c r="T8" s="88"/>
    </row>
    <row r="9" spans="1:20" s="47" customFormat="1" x14ac:dyDescent="0.25">
      <c r="A9" s="240"/>
      <c r="B9" s="162"/>
      <c r="D9" s="13"/>
      <c r="E9" s="12"/>
      <c r="F9" s="10"/>
      <c r="G9" s="10"/>
      <c r="H9" s="10"/>
      <c r="I9" s="11"/>
      <c r="J9" s="122"/>
      <c r="M9" s="88"/>
      <c r="N9" s="88"/>
      <c r="O9" s="88"/>
      <c r="P9" s="88"/>
      <c r="Q9" s="88"/>
      <c r="R9" s="88"/>
      <c r="S9" s="88"/>
      <c r="T9" s="88"/>
    </row>
    <row r="10" spans="1:20" s="47" customFormat="1" x14ac:dyDescent="0.25">
      <c r="A10" s="240"/>
      <c r="B10" s="162" t="s">
        <v>13</v>
      </c>
      <c r="C10" s="72" t="s">
        <v>94</v>
      </c>
      <c r="D10" s="13" t="s">
        <v>11</v>
      </c>
      <c r="E10" s="65">
        <v>12</v>
      </c>
      <c r="F10" s="48"/>
      <c r="G10" s="48"/>
      <c r="H10" s="48"/>
      <c r="I10" s="49"/>
      <c r="J10" s="238"/>
      <c r="K10" s="233">
        <f>E10*J10</f>
        <v>0</v>
      </c>
      <c r="L10" s="114"/>
      <c r="M10" s="88"/>
      <c r="N10" s="95"/>
      <c r="O10" s="88"/>
      <c r="P10" s="88"/>
      <c r="Q10" s="88"/>
      <c r="R10" s="88"/>
      <c r="S10" s="88"/>
      <c r="T10" s="88"/>
    </row>
    <row r="11" spans="1:20" s="47" customFormat="1" ht="81" customHeight="1" x14ac:dyDescent="0.25">
      <c r="A11" s="240"/>
      <c r="B11" s="162"/>
      <c r="C11" s="73" t="s">
        <v>138</v>
      </c>
      <c r="D11" s="13"/>
      <c r="E11" s="41"/>
      <c r="F11" s="48"/>
      <c r="G11" s="48"/>
      <c r="H11" s="48"/>
      <c r="I11" s="49"/>
      <c r="J11" s="100"/>
      <c r="M11" s="88"/>
      <c r="N11" s="88"/>
      <c r="O11" s="88"/>
      <c r="P11" s="88"/>
      <c r="Q11" s="88"/>
      <c r="R11" s="88"/>
      <c r="S11" s="88"/>
      <c r="T11" s="88"/>
    </row>
    <row r="12" spans="1:20" s="47" customFormat="1" x14ac:dyDescent="0.25">
      <c r="A12" s="240"/>
      <c r="B12" s="162"/>
      <c r="C12" s="25" t="s">
        <v>1</v>
      </c>
      <c r="D12" s="26"/>
      <c r="E12" s="27"/>
      <c r="F12" s="28"/>
      <c r="G12" s="28"/>
      <c r="H12" s="29"/>
      <c r="I12" s="30"/>
      <c r="J12" s="124"/>
      <c r="K12" s="31">
        <f>SUM(K10:K11)</f>
        <v>0</v>
      </c>
      <c r="M12" s="88"/>
      <c r="N12" s="88"/>
      <c r="O12" s="88"/>
      <c r="P12" s="88"/>
      <c r="Q12" s="88"/>
      <c r="R12" s="88"/>
      <c r="S12" s="88"/>
      <c r="T12" s="88"/>
    </row>
    <row r="13" spans="1:20" x14ac:dyDescent="0.25">
      <c r="B13" s="162" t="s">
        <v>14</v>
      </c>
      <c r="C13" s="69" t="s">
        <v>93</v>
      </c>
      <c r="D13" s="13" t="s">
        <v>11</v>
      </c>
      <c r="E13" s="65">
        <v>2</v>
      </c>
      <c r="F13" s="48"/>
      <c r="G13" s="48"/>
      <c r="H13" s="48"/>
      <c r="I13" s="49"/>
      <c r="J13" s="100"/>
      <c r="K13" s="37">
        <f>E13*J13</f>
        <v>0</v>
      </c>
      <c r="L13" s="114"/>
      <c r="M13" s="120"/>
      <c r="N13" s="88"/>
      <c r="O13" s="88"/>
      <c r="P13" s="88"/>
      <c r="Q13" s="88"/>
      <c r="R13" s="88"/>
      <c r="S13" s="88"/>
      <c r="T13" s="88"/>
    </row>
    <row r="14" spans="1:20" s="47" customFormat="1" ht="54.75" customHeight="1" x14ac:dyDescent="0.25">
      <c r="A14" s="240"/>
      <c r="B14" s="162"/>
      <c r="C14" s="61" t="s">
        <v>131</v>
      </c>
      <c r="D14" s="13"/>
      <c r="E14" s="41"/>
      <c r="F14" s="48"/>
      <c r="G14" s="48"/>
      <c r="H14" s="48"/>
      <c r="I14" s="49"/>
      <c r="J14" s="100"/>
      <c r="K14" s="72"/>
      <c r="M14" s="88"/>
      <c r="N14" s="88"/>
      <c r="O14" s="88"/>
      <c r="P14" s="88"/>
      <c r="Q14" s="88"/>
      <c r="R14" s="88"/>
      <c r="S14" s="88"/>
      <c r="T14" s="88"/>
    </row>
    <row r="15" spans="1:20" s="47" customFormat="1" x14ac:dyDescent="0.25">
      <c r="A15" s="240"/>
      <c r="B15" s="162"/>
      <c r="C15" s="25" t="s">
        <v>1</v>
      </c>
      <c r="D15" s="26"/>
      <c r="E15" s="27"/>
      <c r="F15" s="28"/>
      <c r="G15" s="28"/>
      <c r="H15" s="29"/>
      <c r="I15" s="30"/>
      <c r="J15" s="124"/>
      <c r="K15" s="31">
        <f>SUM(K13:K14)</f>
        <v>0</v>
      </c>
      <c r="M15" s="88"/>
      <c r="N15" s="88"/>
      <c r="O15" s="88"/>
      <c r="P15" s="88"/>
      <c r="Q15" s="88"/>
      <c r="R15" s="88"/>
      <c r="S15" s="88"/>
      <c r="T15" s="88"/>
    </row>
    <row r="16" spans="1:20" x14ac:dyDescent="0.25">
      <c r="B16" s="162" t="s">
        <v>30</v>
      </c>
      <c r="C16" s="74" t="s">
        <v>92</v>
      </c>
      <c r="D16" s="13" t="s">
        <v>77</v>
      </c>
      <c r="E16" s="76">
        <v>57</v>
      </c>
      <c r="F16" s="10"/>
      <c r="G16" s="10"/>
      <c r="H16" s="10"/>
      <c r="I16" s="11"/>
      <c r="J16" s="100"/>
      <c r="K16" s="37">
        <f>E16*J16</f>
        <v>0</v>
      </c>
      <c r="L16" s="114"/>
      <c r="M16" s="120"/>
      <c r="N16" s="88"/>
      <c r="O16" s="88"/>
      <c r="P16" s="88"/>
      <c r="Q16" s="88"/>
      <c r="R16" s="88"/>
      <c r="S16" s="88"/>
      <c r="T16" s="88"/>
    </row>
    <row r="17" spans="1:20" ht="75" x14ac:dyDescent="0.25">
      <c r="C17" s="75" t="s">
        <v>156</v>
      </c>
      <c r="E17" s="12"/>
      <c r="F17" s="10"/>
      <c r="G17" s="10"/>
      <c r="H17" s="10"/>
      <c r="I17" s="11"/>
      <c r="J17" s="100"/>
      <c r="K17" s="72"/>
      <c r="M17" s="88"/>
      <c r="N17" s="88"/>
      <c r="O17" s="88"/>
      <c r="P17" s="88"/>
      <c r="Q17" s="88"/>
      <c r="R17" s="88"/>
      <c r="S17" s="88"/>
      <c r="T17" s="88"/>
    </row>
    <row r="18" spans="1:20" x14ac:dyDescent="0.25">
      <c r="C18" s="25" t="s">
        <v>1</v>
      </c>
      <c r="D18" s="26"/>
      <c r="E18" s="27"/>
      <c r="F18" s="28"/>
      <c r="G18" s="28"/>
      <c r="H18" s="29"/>
      <c r="I18" s="30"/>
      <c r="J18" s="124"/>
      <c r="K18" s="31">
        <f>SUM(K16:K17)</f>
        <v>0</v>
      </c>
      <c r="M18" s="88"/>
      <c r="N18" s="88"/>
      <c r="O18" s="88"/>
      <c r="P18" s="88"/>
      <c r="Q18" s="88"/>
      <c r="R18" s="88"/>
      <c r="S18" s="88"/>
      <c r="T18" s="88"/>
    </row>
    <row r="19" spans="1:20" s="97" customFormat="1" x14ac:dyDescent="0.25">
      <c r="A19" s="240"/>
      <c r="B19" s="162" t="s">
        <v>15</v>
      </c>
      <c r="C19" s="97" t="s">
        <v>132</v>
      </c>
      <c r="D19" s="104" t="s">
        <v>11</v>
      </c>
      <c r="E19" s="102">
        <v>1</v>
      </c>
      <c r="F19" s="99"/>
      <c r="G19" s="99"/>
      <c r="H19" s="99"/>
      <c r="I19" s="101"/>
      <c r="J19" s="100"/>
      <c r="K19" s="114">
        <f>E19*J19</f>
        <v>0</v>
      </c>
      <c r="L19" s="114"/>
      <c r="M19" s="120"/>
      <c r="N19" s="120"/>
      <c r="O19" s="88"/>
      <c r="P19" s="88"/>
      <c r="Q19" s="88"/>
      <c r="R19" s="88"/>
      <c r="S19" s="88"/>
      <c r="T19" s="88"/>
    </row>
    <row r="20" spans="1:20" s="97" customFormat="1" ht="60" x14ac:dyDescent="0.25">
      <c r="A20" s="240"/>
      <c r="B20" s="162"/>
      <c r="C20" s="61" t="s">
        <v>139</v>
      </c>
      <c r="D20" s="104"/>
      <c r="E20" s="102"/>
      <c r="F20" s="99"/>
      <c r="G20" s="99"/>
      <c r="H20" s="99"/>
      <c r="I20" s="101"/>
      <c r="J20" s="100"/>
      <c r="M20" s="88"/>
      <c r="N20" s="88"/>
      <c r="O20" s="88"/>
      <c r="P20" s="88"/>
      <c r="Q20" s="88"/>
      <c r="R20" s="88"/>
      <c r="S20" s="88"/>
      <c r="T20" s="88"/>
    </row>
    <row r="21" spans="1:20" s="97" customFormat="1" x14ac:dyDescent="0.25">
      <c r="A21" s="240"/>
      <c r="B21" s="162"/>
      <c r="C21" s="106" t="s">
        <v>1</v>
      </c>
      <c r="D21" s="107"/>
      <c r="E21" s="108"/>
      <c r="F21" s="109"/>
      <c r="G21" s="109"/>
      <c r="H21" s="110"/>
      <c r="I21" s="111"/>
      <c r="J21" s="124"/>
      <c r="K21" s="112">
        <f>SUM(K19:K20)</f>
        <v>0</v>
      </c>
      <c r="M21" s="88"/>
      <c r="N21" s="88"/>
      <c r="O21" s="88"/>
      <c r="P21" s="88"/>
      <c r="Q21" s="88"/>
      <c r="R21" s="88"/>
      <c r="S21" s="88"/>
      <c r="T21" s="88"/>
    </row>
    <row r="22" spans="1:20" s="72" customFormat="1" x14ac:dyDescent="0.25">
      <c r="A22" s="240"/>
      <c r="B22" s="162" t="s">
        <v>16</v>
      </c>
      <c r="C22" s="72" t="s">
        <v>91</v>
      </c>
      <c r="D22" s="13" t="s">
        <v>11</v>
      </c>
      <c r="E22" s="102">
        <v>2</v>
      </c>
      <c r="F22" s="10"/>
      <c r="G22" s="10"/>
      <c r="H22" s="10"/>
      <c r="I22" s="11"/>
      <c r="J22" s="100"/>
      <c r="K22" s="37">
        <f>E22*J22</f>
        <v>0</v>
      </c>
      <c r="L22" s="114"/>
      <c r="M22" s="120"/>
      <c r="N22" s="88"/>
      <c r="O22" s="88"/>
      <c r="P22" s="88"/>
      <c r="Q22" s="88"/>
      <c r="R22" s="88"/>
      <c r="S22" s="88"/>
      <c r="T22" s="88"/>
    </row>
    <row r="23" spans="1:20" s="72" customFormat="1" ht="36" customHeight="1" x14ac:dyDescent="0.25">
      <c r="A23" s="240"/>
      <c r="B23" s="162"/>
      <c r="C23" s="75" t="s">
        <v>214</v>
      </c>
      <c r="D23" s="13"/>
      <c r="E23" s="12"/>
      <c r="F23" s="10"/>
      <c r="G23" s="10"/>
      <c r="H23" s="10"/>
      <c r="I23" s="11"/>
      <c r="J23" s="100"/>
      <c r="M23" s="88"/>
      <c r="N23" s="88"/>
      <c r="O23" s="88"/>
      <c r="P23" s="88"/>
      <c r="Q23" s="88"/>
      <c r="R23" s="88"/>
      <c r="S23" s="88"/>
      <c r="T23" s="88"/>
    </row>
    <row r="24" spans="1:20" s="72" customFormat="1" x14ac:dyDescent="0.25">
      <c r="A24" s="240"/>
      <c r="B24" s="162"/>
      <c r="C24" s="25" t="s">
        <v>1</v>
      </c>
      <c r="D24" s="26"/>
      <c r="E24" s="27"/>
      <c r="F24" s="28"/>
      <c r="G24" s="28"/>
      <c r="H24" s="29"/>
      <c r="I24" s="30"/>
      <c r="J24" s="124"/>
      <c r="K24" s="31">
        <f>SUM(K22:K23)</f>
        <v>0</v>
      </c>
      <c r="M24" s="88"/>
      <c r="N24" s="88"/>
      <c r="O24" s="88"/>
      <c r="P24" s="88"/>
      <c r="Q24" s="88"/>
      <c r="R24" s="88"/>
      <c r="S24" s="88"/>
      <c r="T24" s="88"/>
    </row>
    <row r="25" spans="1:20" s="72" customFormat="1" x14ac:dyDescent="0.25">
      <c r="A25" s="240"/>
      <c r="B25" s="162" t="s">
        <v>140</v>
      </c>
      <c r="C25" s="72" t="s">
        <v>90</v>
      </c>
      <c r="D25" s="13" t="s">
        <v>78</v>
      </c>
      <c r="E25" s="102">
        <v>1</v>
      </c>
      <c r="F25" s="10"/>
      <c r="G25" s="10">
        <v>40</v>
      </c>
      <c r="H25" s="10"/>
      <c r="I25" s="11"/>
      <c r="J25" s="121"/>
      <c r="K25" s="83">
        <f>E25*J25*G25</f>
        <v>0</v>
      </c>
      <c r="L25" s="81"/>
      <c r="M25" s="88"/>
      <c r="N25" s="95"/>
      <c r="O25" s="95"/>
      <c r="P25" s="88"/>
      <c r="Q25" s="88"/>
      <c r="R25" s="88"/>
      <c r="S25" s="88"/>
      <c r="T25" s="88"/>
    </row>
    <row r="26" spans="1:20" s="72" customFormat="1" ht="45" x14ac:dyDescent="0.25">
      <c r="A26" s="240"/>
      <c r="B26" s="162"/>
      <c r="C26" s="141" t="s">
        <v>141</v>
      </c>
      <c r="D26" s="13"/>
      <c r="E26" s="12"/>
      <c r="F26" s="10"/>
      <c r="G26" s="10"/>
      <c r="H26" s="10"/>
      <c r="I26" s="11"/>
      <c r="J26" s="100"/>
      <c r="M26" s="88"/>
      <c r="N26" s="88"/>
      <c r="O26" s="88"/>
      <c r="P26" s="88"/>
      <c r="Q26" s="88"/>
      <c r="R26" s="88"/>
      <c r="S26" s="88"/>
      <c r="T26" s="88"/>
    </row>
    <row r="27" spans="1:20" s="72" customFormat="1" x14ac:dyDescent="0.25">
      <c r="A27" s="240"/>
      <c r="B27" s="162"/>
      <c r="C27" s="25" t="s">
        <v>1</v>
      </c>
      <c r="D27" s="142"/>
      <c r="E27" s="143"/>
      <c r="F27" s="144"/>
      <c r="G27" s="144"/>
      <c r="H27" s="145"/>
      <c r="I27" s="146"/>
      <c r="J27" s="148"/>
      <c r="K27" s="147">
        <f>SUM(K25:K26)</f>
        <v>0</v>
      </c>
      <c r="M27" s="88"/>
      <c r="N27" s="88"/>
      <c r="O27" s="88"/>
      <c r="P27" s="88"/>
      <c r="Q27" s="88"/>
      <c r="R27" s="88"/>
      <c r="S27" s="88"/>
      <c r="T27" s="88"/>
    </row>
    <row r="28" spans="1:20" x14ac:dyDescent="0.25">
      <c r="D28"/>
      <c r="M28" s="88"/>
      <c r="N28" s="88"/>
      <c r="O28" s="88"/>
      <c r="P28" s="88"/>
      <c r="Q28" s="88"/>
      <c r="R28" s="88"/>
      <c r="S28" s="88"/>
      <c r="T28" s="88"/>
    </row>
    <row r="29" spans="1:20" x14ac:dyDescent="0.25">
      <c r="D29"/>
      <c r="M29" s="88"/>
      <c r="N29" s="88"/>
      <c r="O29" s="88"/>
      <c r="P29" s="88"/>
      <c r="Q29" s="88"/>
      <c r="R29" s="88"/>
      <c r="S29" s="88"/>
      <c r="T29" s="88"/>
    </row>
    <row r="30" spans="1:20" s="72" customFormat="1" ht="16.5" customHeight="1" x14ac:dyDescent="0.25">
      <c r="A30" s="240"/>
      <c r="B30" s="162"/>
      <c r="D30" s="13"/>
      <c r="E30" s="10"/>
      <c r="F30" s="10"/>
      <c r="G30" s="10"/>
      <c r="H30" s="10"/>
      <c r="I30" s="10"/>
      <c r="J30" s="122"/>
      <c r="M30" s="88"/>
      <c r="N30" s="88"/>
      <c r="O30" s="88"/>
      <c r="P30" s="88"/>
      <c r="Q30" s="88"/>
      <c r="R30" s="88"/>
      <c r="S30" s="88"/>
      <c r="T30" s="88"/>
    </row>
    <row r="31" spans="1:20" s="72" customFormat="1" x14ac:dyDescent="0.25">
      <c r="A31" s="245" t="s">
        <v>5</v>
      </c>
      <c r="B31" s="164"/>
      <c r="C31" s="8" t="s">
        <v>29</v>
      </c>
      <c r="D31" s="14"/>
      <c r="E31" s="14"/>
      <c r="F31" s="14"/>
      <c r="G31" s="14"/>
      <c r="H31" s="15"/>
      <c r="I31" s="15"/>
      <c r="J31" s="123"/>
      <c r="K31" s="44">
        <f>SUM(K32:K44)/2</f>
        <v>0</v>
      </c>
      <c r="M31" s="88"/>
      <c r="N31" s="88"/>
      <c r="O31" s="88"/>
      <c r="P31" s="88"/>
      <c r="Q31" s="88"/>
      <c r="R31" s="88"/>
      <c r="S31" s="88"/>
      <c r="T31" s="88"/>
    </row>
    <row r="32" spans="1:20" s="72" customFormat="1" ht="26.25" customHeight="1" x14ac:dyDescent="0.25">
      <c r="A32" s="240"/>
      <c r="B32" s="162" t="s">
        <v>4</v>
      </c>
      <c r="C32" s="82" t="s">
        <v>95</v>
      </c>
      <c r="D32" s="13"/>
      <c r="E32" s="12"/>
      <c r="F32" s="10"/>
      <c r="G32" s="10"/>
      <c r="H32" s="10"/>
      <c r="I32" s="11"/>
      <c r="J32" s="122"/>
      <c r="M32" s="88"/>
      <c r="N32" s="88"/>
      <c r="O32" s="88"/>
      <c r="P32" s="88"/>
      <c r="Q32" s="88"/>
      <c r="R32" s="88"/>
      <c r="S32" s="88"/>
      <c r="T32" s="88"/>
    </row>
    <row r="33" spans="1:20" s="98" customFormat="1" ht="158.25" customHeight="1" x14ac:dyDescent="0.25">
      <c r="A33" s="203"/>
      <c r="B33" s="152"/>
      <c r="C33" s="115" t="s">
        <v>133</v>
      </c>
      <c r="D33" s="43"/>
      <c r="E33" s="77"/>
      <c r="F33" s="78"/>
      <c r="G33" s="78"/>
      <c r="H33" s="78"/>
      <c r="I33" s="79"/>
      <c r="M33" s="140"/>
      <c r="N33" s="140"/>
      <c r="O33" s="140"/>
      <c r="P33" s="140"/>
      <c r="Q33" s="140"/>
      <c r="R33" s="140"/>
      <c r="S33" s="140"/>
      <c r="T33" s="140"/>
    </row>
    <row r="34" spans="1:20" s="72" customFormat="1" ht="18" customHeight="1" x14ac:dyDescent="0.25">
      <c r="A34" s="240"/>
      <c r="B34" s="162"/>
      <c r="C34" s="75"/>
      <c r="D34" s="13" t="s">
        <v>12</v>
      </c>
      <c r="E34" s="65">
        <v>1</v>
      </c>
      <c r="F34" s="48"/>
      <c r="G34" s="80">
        <v>35</v>
      </c>
      <c r="H34" s="80">
        <v>4.05</v>
      </c>
      <c r="I34" s="49">
        <f>G34*H34</f>
        <v>141.75</v>
      </c>
      <c r="J34" s="121"/>
      <c r="K34" s="37">
        <f>E34*J34*I34</f>
        <v>0</v>
      </c>
      <c r="L34" s="114"/>
      <c r="M34" s="88"/>
      <c r="N34" s="88"/>
      <c r="O34" s="88"/>
      <c r="P34" s="88"/>
      <c r="Q34" s="88"/>
      <c r="R34" s="88"/>
      <c r="S34" s="88"/>
      <c r="T34" s="88"/>
    </row>
    <row r="35" spans="1:20" s="72" customFormat="1" ht="18" customHeight="1" x14ac:dyDescent="0.25">
      <c r="A35" s="240"/>
      <c r="B35" s="162"/>
      <c r="C35" s="75"/>
      <c r="D35" s="13"/>
      <c r="E35" s="65">
        <v>1</v>
      </c>
      <c r="F35" s="48"/>
      <c r="G35" s="48">
        <v>36</v>
      </c>
      <c r="H35" s="48">
        <v>4.05</v>
      </c>
      <c r="I35" s="49">
        <f>G35*H35</f>
        <v>145.79999999999998</v>
      </c>
      <c r="J35" s="121"/>
      <c r="K35" s="37">
        <f>E35*J35*I35</f>
        <v>0</v>
      </c>
      <c r="M35" s="88"/>
      <c r="N35" s="88"/>
      <c r="O35" s="88"/>
      <c r="P35" s="88"/>
      <c r="Q35" s="88"/>
      <c r="R35" s="88"/>
      <c r="S35" s="88"/>
      <c r="T35" s="88"/>
    </row>
    <row r="36" spans="1:20" s="72" customFormat="1" ht="18" customHeight="1" x14ac:dyDescent="0.25">
      <c r="A36" s="240"/>
      <c r="B36" s="162"/>
      <c r="C36" s="75"/>
      <c r="D36" s="13"/>
      <c r="E36" s="65">
        <v>1</v>
      </c>
      <c r="F36" s="48"/>
      <c r="G36" s="48">
        <v>14.6</v>
      </c>
      <c r="H36" s="48">
        <v>1.05</v>
      </c>
      <c r="I36" s="49">
        <f t="shared" ref="I36:I37" si="0">G36*H36</f>
        <v>15.33</v>
      </c>
      <c r="J36" s="121"/>
      <c r="K36" s="37">
        <f t="shared" ref="K36:K37" si="1">E36*J36*I36</f>
        <v>0</v>
      </c>
      <c r="M36" s="88"/>
      <c r="N36" s="88"/>
      <c r="O36" s="88"/>
      <c r="P36" s="88"/>
      <c r="Q36" s="88"/>
      <c r="R36" s="88"/>
      <c r="S36" s="88"/>
      <c r="T36" s="88"/>
    </row>
    <row r="37" spans="1:20" s="72" customFormat="1" ht="18" customHeight="1" x14ac:dyDescent="0.25">
      <c r="A37" s="240"/>
      <c r="B37" s="162"/>
      <c r="C37" s="75"/>
      <c r="D37" s="13"/>
      <c r="E37" s="65">
        <v>1</v>
      </c>
      <c r="F37" s="48"/>
      <c r="G37" s="48">
        <v>5.25</v>
      </c>
      <c r="H37" s="48">
        <v>1.05</v>
      </c>
      <c r="I37" s="49">
        <f t="shared" si="0"/>
        <v>5.5125000000000002</v>
      </c>
      <c r="J37" s="121"/>
      <c r="K37" s="37">
        <f t="shared" si="1"/>
        <v>0</v>
      </c>
      <c r="M37" s="88"/>
      <c r="N37" s="88"/>
      <c r="O37" s="88"/>
      <c r="P37" s="88"/>
      <c r="Q37" s="88"/>
      <c r="R37" s="88"/>
      <c r="S37" s="88"/>
      <c r="T37" s="88"/>
    </row>
    <row r="38" spans="1:20" s="72" customFormat="1" x14ac:dyDescent="0.25">
      <c r="A38" s="240"/>
      <c r="B38" s="162"/>
      <c r="C38" s="25" t="s">
        <v>1</v>
      </c>
      <c r="D38" s="26"/>
      <c r="E38" s="27"/>
      <c r="F38" s="28"/>
      <c r="G38" s="28"/>
      <c r="H38" s="29"/>
      <c r="I38" s="30"/>
      <c r="J38" s="124"/>
      <c r="K38" s="31">
        <f>SUM(K34:K37)</f>
        <v>0</v>
      </c>
      <c r="M38" s="88"/>
      <c r="N38" s="88"/>
      <c r="O38" s="88"/>
      <c r="P38" s="88"/>
      <c r="Q38" s="88"/>
      <c r="R38" s="88"/>
      <c r="S38" s="88"/>
      <c r="T38" s="88"/>
    </row>
    <row r="39" spans="1:20" s="72" customFormat="1" ht="34.5" customHeight="1" x14ac:dyDescent="0.25">
      <c r="A39" s="240"/>
      <c r="B39" s="162" t="s">
        <v>17</v>
      </c>
      <c r="C39" s="115" t="s">
        <v>142</v>
      </c>
      <c r="D39" s="13" t="s">
        <v>11</v>
      </c>
      <c r="E39" s="102">
        <v>29</v>
      </c>
      <c r="F39" s="10"/>
      <c r="G39" s="10"/>
      <c r="H39" s="10"/>
      <c r="I39" s="11"/>
      <c r="J39" s="121"/>
      <c r="K39" s="37">
        <f>E39*J39</f>
        <v>0</v>
      </c>
      <c r="M39" s="88"/>
      <c r="N39" s="88"/>
      <c r="O39" s="88"/>
      <c r="P39" s="88"/>
      <c r="Q39" s="88"/>
      <c r="R39" s="88"/>
      <c r="S39" s="88"/>
      <c r="T39" s="88"/>
    </row>
    <row r="40" spans="1:20" s="72" customFormat="1" ht="67.5" customHeight="1" x14ac:dyDescent="0.25">
      <c r="A40" s="240"/>
      <c r="B40" s="162"/>
      <c r="C40" s="75" t="s">
        <v>143</v>
      </c>
      <c r="D40" s="13"/>
      <c r="E40" s="12"/>
      <c r="F40" s="10"/>
      <c r="G40" s="10"/>
      <c r="H40" s="10"/>
      <c r="I40" s="11"/>
      <c r="J40" s="100"/>
      <c r="M40" s="88"/>
      <c r="N40" s="88"/>
      <c r="O40" s="88"/>
      <c r="P40" s="88"/>
      <c r="Q40" s="88"/>
      <c r="R40" s="88"/>
      <c r="S40" s="88"/>
      <c r="T40" s="88"/>
    </row>
    <row r="41" spans="1:20" s="72" customFormat="1" x14ac:dyDescent="0.25">
      <c r="A41" s="240"/>
      <c r="B41" s="162"/>
      <c r="C41" s="25" t="s">
        <v>1</v>
      </c>
      <c r="D41" s="26"/>
      <c r="E41" s="27"/>
      <c r="F41" s="28"/>
      <c r="G41" s="28"/>
      <c r="H41" s="29"/>
      <c r="I41" s="30"/>
      <c r="J41" s="124"/>
      <c r="K41" s="31">
        <f>SUM(K39:K40)</f>
        <v>0</v>
      </c>
      <c r="M41" s="88"/>
      <c r="N41" s="88"/>
      <c r="O41" s="88"/>
      <c r="P41" s="88"/>
      <c r="Q41" s="88"/>
      <c r="R41" s="88"/>
      <c r="S41" s="88"/>
      <c r="T41" s="88"/>
    </row>
    <row r="42" spans="1:20" s="72" customFormat="1" ht="30" x14ac:dyDescent="0.25">
      <c r="A42" s="240"/>
      <c r="B42" s="162" t="s">
        <v>96</v>
      </c>
      <c r="C42" s="203" t="s">
        <v>144</v>
      </c>
      <c r="D42" s="13" t="s">
        <v>44</v>
      </c>
      <c r="E42" s="102">
        <v>24</v>
      </c>
      <c r="F42" s="10"/>
      <c r="G42" s="10">
        <v>9.5</v>
      </c>
      <c r="H42" s="10"/>
      <c r="I42" s="11"/>
      <c r="J42" s="121"/>
      <c r="K42" s="83">
        <f t="shared" ref="K42" si="2">E42*J42*G42</f>
        <v>0</v>
      </c>
      <c r="M42" s="88"/>
      <c r="N42" s="88"/>
      <c r="O42" s="88"/>
      <c r="P42" s="88"/>
      <c r="Q42" s="88"/>
      <c r="R42" s="88"/>
      <c r="S42" s="88"/>
      <c r="T42" s="88"/>
    </row>
    <row r="43" spans="1:20" s="72" customFormat="1" ht="90" x14ac:dyDescent="0.25">
      <c r="A43" s="240"/>
      <c r="B43" s="162"/>
      <c r="C43" s="75" t="s">
        <v>145</v>
      </c>
      <c r="D43" s="13"/>
      <c r="E43" s="12"/>
      <c r="F43" s="10"/>
      <c r="G43" s="10"/>
      <c r="H43" s="10"/>
      <c r="I43" s="11"/>
      <c r="J43" s="100"/>
      <c r="M43" s="88"/>
      <c r="N43" s="88"/>
      <c r="O43" s="88"/>
      <c r="P43" s="88"/>
      <c r="Q43" s="88"/>
      <c r="R43" s="88"/>
      <c r="S43" s="88"/>
      <c r="T43" s="88"/>
    </row>
    <row r="44" spans="1:20" s="72" customFormat="1" x14ac:dyDescent="0.25">
      <c r="A44" s="240"/>
      <c r="B44" s="162"/>
      <c r="C44" s="25" t="s">
        <v>1</v>
      </c>
      <c r="D44" s="26"/>
      <c r="E44" s="27"/>
      <c r="F44" s="28"/>
      <c r="G44" s="28"/>
      <c r="H44" s="29"/>
      <c r="I44" s="30"/>
      <c r="J44" s="124"/>
      <c r="K44" s="31">
        <f t="shared" ref="K44" si="3">SUM(K42:K43)</f>
        <v>0</v>
      </c>
      <c r="M44" s="88"/>
      <c r="N44" s="88"/>
      <c r="O44" s="88"/>
      <c r="P44" s="88"/>
      <c r="Q44" s="88"/>
      <c r="R44" s="88"/>
      <c r="S44" s="88"/>
      <c r="T44" s="88"/>
    </row>
    <row r="45" spans="1:20" x14ac:dyDescent="0.25">
      <c r="D45"/>
      <c r="M45" s="88"/>
      <c r="N45" s="88"/>
      <c r="O45" s="88"/>
      <c r="P45" s="88"/>
      <c r="Q45" s="88"/>
      <c r="R45" s="88"/>
      <c r="S45" s="88"/>
      <c r="T45" s="88"/>
    </row>
    <row r="46" spans="1:20" x14ac:dyDescent="0.25">
      <c r="A46" s="246">
        <v>2</v>
      </c>
      <c r="B46" s="157" t="s">
        <v>146</v>
      </c>
      <c r="C46" s="17"/>
      <c r="D46" s="17"/>
      <c r="E46" s="17"/>
      <c r="F46" s="17"/>
      <c r="G46" s="17"/>
      <c r="H46" s="17"/>
      <c r="I46" s="17"/>
      <c r="J46" s="105"/>
      <c r="K46" s="18">
        <f>K57+K48+K111</f>
        <v>0</v>
      </c>
      <c r="M46" s="88"/>
      <c r="N46" s="88"/>
      <c r="O46" s="88"/>
      <c r="P46" s="88"/>
      <c r="Q46" s="88"/>
      <c r="R46" s="88"/>
      <c r="S46" s="88"/>
      <c r="T46" s="88"/>
    </row>
    <row r="47" spans="1:20" x14ac:dyDescent="0.25">
      <c r="E47" s="12"/>
      <c r="F47" s="10"/>
      <c r="G47" s="10"/>
      <c r="H47" s="10"/>
      <c r="I47" s="11"/>
      <c r="M47" s="88"/>
      <c r="N47" s="88"/>
      <c r="O47" s="88"/>
      <c r="P47" s="88"/>
      <c r="Q47" s="88"/>
      <c r="R47" s="88"/>
      <c r="S47" s="88"/>
      <c r="T47" s="88"/>
    </row>
    <row r="48" spans="1:20" x14ac:dyDescent="0.25">
      <c r="A48" s="247" t="s">
        <v>6</v>
      </c>
      <c r="B48" s="165"/>
      <c r="C48" s="16" t="s">
        <v>146</v>
      </c>
      <c r="D48" s="19"/>
      <c r="E48" s="19"/>
      <c r="F48" s="19"/>
      <c r="G48" s="19"/>
      <c r="H48" s="20"/>
      <c r="I48" s="20"/>
      <c r="J48" s="125"/>
      <c r="K48" s="38">
        <f>SUM(K49:K56)</f>
        <v>0</v>
      </c>
      <c r="M48" s="88"/>
      <c r="N48" s="88"/>
      <c r="O48" s="88"/>
      <c r="P48" s="88"/>
      <c r="Q48" s="88"/>
      <c r="R48" s="88"/>
      <c r="S48" s="88"/>
      <c r="T48" s="88"/>
    </row>
    <row r="49" spans="1:20" ht="30" x14ac:dyDescent="0.25">
      <c r="B49" s="162" t="s">
        <v>7</v>
      </c>
      <c r="C49" s="70" t="s">
        <v>225</v>
      </c>
      <c r="D49" s="13" t="s">
        <v>68</v>
      </c>
      <c r="E49" s="12">
        <v>1</v>
      </c>
      <c r="F49" s="10"/>
      <c r="G49" s="10"/>
      <c r="H49" s="10"/>
      <c r="I49" s="11"/>
      <c r="J49" s="100"/>
      <c r="K49" s="37">
        <f>J49*E49</f>
        <v>0</v>
      </c>
      <c r="M49" s="120"/>
      <c r="N49" s="120"/>
      <c r="O49" s="120"/>
      <c r="P49" s="88"/>
      <c r="Q49" s="88"/>
      <c r="R49" s="88"/>
      <c r="S49" s="88"/>
      <c r="T49" s="88"/>
    </row>
    <row r="50" spans="1:20" ht="48" customHeight="1" x14ac:dyDescent="0.25">
      <c r="C50" s="63" t="s">
        <v>147</v>
      </c>
      <c r="E50" s="12"/>
      <c r="F50" s="10"/>
      <c r="G50" s="10"/>
      <c r="H50" s="10"/>
      <c r="I50" s="11"/>
      <c r="J50" s="100"/>
      <c r="M50" s="88"/>
      <c r="N50" s="88"/>
      <c r="O50" s="88"/>
      <c r="P50" s="88"/>
      <c r="Q50" s="88"/>
      <c r="R50" s="88"/>
      <c r="S50" s="88"/>
      <c r="T50" s="88"/>
    </row>
    <row r="51" spans="1:20" x14ac:dyDescent="0.25">
      <c r="C51" s="25" t="s">
        <v>1</v>
      </c>
      <c r="D51" s="26"/>
      <c r="E51" s="27"/>
      <c r="F51" s="28"/>
      <c r="G51" s="28"/>
      <c r="H51" s="29"/>
      <c r="I51" s="30"/>
      <c r="J51" s="124"/>
      <c r="K51" s="31">
        <f>SUM(K49:K50)</f>
        <v>0</v>
      </c>
      <c r="M51" s="88"/>
      <c r="N51" s="88"/>
      <c r="O51" s="88"/>
      <c r="P51" s="88"/>
      <c r="Q51" s="88"/>
      <c r="R51" s="88"/>
      <c r="S51" s="88"/>
      <c r="T51" s="88"/>
    </row>
    <row r="52" spans="1:20" x14ac:dyDescent="0.25">
      <c r="E52" s="12"/>
      <c r="F52" s="10"/>
      <c r="G52" s="10"/>
      <c r="H52" s="10"/>
      <c r="I52" s="11"/>
      <c r="J52" s="100"/>
      <c r="M52" s="88"/>
      <c r="N52" s="88"/>
      <c r="O52" s="88"/>
      <c r="P52" s="88"/>
      <c r="Q52" s="88"/>
      <c r="R52" s="88"/>
      <c r="S52" s="88"/>
      <c r="T52" s="88"/>
    </row>
    <row r="53" spans="1:20" ht="33.75" customHeight="1" x14ac:dyDescent="0.25">
      <c r="B53" s="162" t="s">
        <v>31</v>
      </c>
      <c r="C53" s="70" t="s">
        <v>148</v>
      </c>
      <c r="D53" s="13" t="s">
        <v>12</v>
      </c>
      <c r="E53" s="12">
        <v>1</v>
      </c>
      <c r="F53" s="10"/>
      <c r="G53" s="10">
        <v>18.399999999999999</v>
      </c>
      <c r="H53" s="10">
        <v>4.4000000000000004</v>
      </c>
      <c r="I53" s="11">
        <f>G53*H53</f>
        <v>80.959999999999994</v>
      </c>
      <c r="J53" s="121"/>
      <c r="K53" s="37">
        <f>I53*J53</f>
        <v>0</v>
      </c>
      <c r="L53" s="114"/>
      <c r="M53" s="120"/>
      <c r="N53" s="120"/>
      <c r="O53" s="120"/>
      <c r="P53" s="88"/>
      <c r="Q53" s="88"/>
      <c r="R53" s="88"/>
      <c r="S53" s="88"/>
      <c r="T53" s="88"/>
    </row>
    <row r="54" spans="1:20" ht="187.5" customHeight="1" x14ac:dyDescent="0.25">
      <c r="C54" s="75" t="s">
        <v>136</v>
      </c>
      <c r="E54" s="12"/>
      <c r="F54" s="10"/>
      <c r="G54" s="10"/>
      <c r="H54" s="10"/>
      <c r="I54" s="11"/>
      <c r="J54" s="100"/>
      <c r="M54" s="88"/>
      <c r="N54" s="88"/>
      <c r="O54" s="88"/>
      <c r="P54" s="88"/>
      <c r="Q54" s="88"/>
      <c r="R54" s="88"/>
      <c r="S54" s="88"/>
      <c r="T54" s="88"/>
    </row>
    <row r="55" spans="1:20" x14ac:dyDescent="0.25">
      <c r="C55" s="25" t="s">
        <v>1</v>
      </c>
      <c r="D55" s="26"/>
      <c r="E55" s="27"/>
      <c r="F55" s="28"/>
      <c r="G55" s="28"/>
      <c r="H55" s="29"/>
      <c r="I55" s="30"/>
      <c r="J55" s="124"/>
      <c r="K55" s="31">
        <f>SUM(K53:K54)</f>
        <v>0</v>
      </c>
      <c r="M55" s="88"/>
      <c r="N55" s="88"/>
      <c r="O55" s="88"/>
      <c r="P55" s="88"/>
      <c r="Q55" s="88"/>
      <c r="R55" s="88"/>
      <c r="S55" s="88"/>
      <c r="T55" s="88"/>
    </row>
    <row r="56" spans="1:20" x14ac:dyDescent="0.25">
      <c r="D56"/>
      <c r="M56" s="88"/>
      <c r="N56" s="88"/>
      <c r="O56" s="88"/>
      <c r="P56" s="88"/>
      <c r="Q56" s="88"/>
      <c r="R56" s="88"/>
      <c r="S56" s="88"/>
      <c r="T56" s="88"/>
    </row>
    <row r="57" spans="1:20" x14ac:dyDescent="0.25">
      <c r="A57" s="247" t="s">
        <v>8</v>
      </c>
      <c r="B57" s="165"/>
      <c r="C57" s="16" t="s">
        <v>146</v>
      </c>
      <c r="D57" s="19"/>
      <c r="E57" s="19"/>
      <c r="F57" s="19"/>
      <c r="G57" s="19"/>
      <c r="H57" s="20"/>
      <c r="I57" s="20"/>
      <c r="J57" s="125"/>
      <c r="K57" s="38">
        <f>SUM(K58:K110)/2</f>
        <v>0</v>
      </c>
      <c r="M57" s="137"/>
      <c r="N57" s="88"/>
      <c r="O57" s="88"/>
      <c r="P57" s="88"/>
      <c r="Q57" s="88"/>
      <c r="R57" s="88"/>
      <c r="S57" s="88"/>
      <c r="T57" s="88"/>
    </row>
    <row r="58" spans="1:20" s="71" customFormat="1" ht="30" x14ac:dyDescent="0.25">
      <c r="A58" s="240"/>
      <c r="B58" s="162" t="s">
        <v>9</v>
      </c>
      <c r="C58" s="98" t="s">
        <v>137</v>
      </c>
      <c r="D58" s="13" t="s">
        <v>12</v>
      </c>
      <c r="E58" s="12">
        <v>1</v>
      </c>
      <c r="F58" s="10"/>
      <c r="G58" s="81">
        <v>2.2999999999999998</v>
      </c>
      <c r="H58" s="81">
        <v>3.85</v>
      </c>
      <c r="I58" s="11">
        <f>G58*H58</f>
        <v>8.8549999999999986</v>
      </c>
      <c r="J58" s="238"/>
      <c r="K58" s="37">
        <f>I58*J58*E58</f>
        <v>0</v>
      </c>
      <c r="M58" s="88"/>
      <c r="N58" s="88"/>
      <c r="O58" s="88"/>
      <c r="P58" s="88"/>
      <c r="Q58" s="88"/>
      <c r="R58" s="88"/>
      <c r="S58" s="88"/>
      <c r="T58" s="88"/>
    </row>
    <row r="59" spans="1:20" ht="75" x14ac:dyDescent="0.25">
      <c r="C59" s="61" t="s">
        <v>70</v>
      </c>
      <c r="E59" s="12"/>
      <c r="F59" s="10"/>
      <c r="G59" s="10"/>
      <c r="H59" s="10"/>
      <c r="I59" s="11"/>
      <c r="J59" s="100"/>
      <c r="M59" s="88"/>
      <c r="N59" s="88"/>
      <c r="O59" s="88"/>
      <c r="P59" s="88"/>
      <c r="Q59" s="88"/>
      <c r="R59" s="88"/>
      <c r="S59" s="88"/>
      <c r="T59" s="88"/>
    </row>
    <row r="60" spans="1:20" x14ac:dyDescent="0.25">
      <c r="C60" s="25" t="s">
        <v>1</v>
      </c>
      <c r="D60" s="26"/>
      <c r="E60" s="27"/>
      <c r="F60" s="28"/>
      <c r="G60" s="28"/>
      <c r="H60" s="29"/>
      <c r="I60" s="30"/>
      <c r="J60" s="124"/>
      <c r="K60" s="31">
        <f>SUM(K58:K59)</f>
        <v>0</v>
      </c>
      <c r="M60" s="88"/>
      <c r="N60" s="88"/>
      <c r="O60" s="88"/>
      <c r="P60" s="88"/>
      <c r="Q60" s="88"/>
      <c r="R60" s="88"/>
      <c r="S60" s="88"/>
      <c r="T60" s="88"/>
    </row>
    <row r="61" spans="1:20" s="72" customFormat="1" ht="30" x14ac:dyDescent="0.25">
      <c r="A61" s="240"/>
      <c r="B61" s="162" t="s">
        <v>32</v>
      </c>
      <c r="C61" s="70" t="s">
        <v>215</v>
      </c>
      <c r="D61" s="13" t="s">
        <v>12</v>
      </c>
      <c r="E61" s="12">
        <v>1</v>
      </c>
      <c r="F61" s="81">
        <v>0.1</v>
      </c>
      <c r="G61" s="81">
        <v>6.15</v>
      </c>
      <c r="H61" s="81">
        <v>3.85</v>
      </c>
      <c r="I61" s="11">
        <f>G61*H61</f>
        <v>23.677500000000002</v>
      </c>
      <c r="J61" s="100"/>
      <c r="K61" s="37">
        <f>I61*J61*E61</f>
        <v>0</v>
      </c>
      <c r="M61" s="88"/>
      <c r="N61" s="88"/>
      <c r="O61" s="88"/>
      <c r="P61" s="88"/>
      <c r="Q61" s="88"/>
      <c r="R61" s="88"/>
      <c r="S61" s="88"/>
      <c r="T61" s="88"/>
    </row>
    <row r="62" spans="1:20" s="72" customFormat="1" ht="170.25" customHeight="1" x14ac:dyDescent="0.25">
      <c r="A62" s="240"/>
      <c r="B62" s="162"/>
      <c r="C62" s="61" t="s">
        <v>67</v>
      </c>
      <c r="D62" s="13"/>
      <c r="E62" s="12"/>
      <c r="F62" s="10"/>
      <c r="G62" s="10"/>
      <c r="H62" s="10"/>
      <c r="I62" s="11"/>
      <c r="J62" s="100"/>
      <c r="M62" s="88"/>
      <c r="N62" s="88"/>
      <c r="O62" s="88"/>
      <c r="P62" s="88"/>
      <c r="Q62" s="88"/>
      <c r="R62" s="88"/>
      <c r="S62" s="88"/>
      <c r="T62" s="88"/>
    </row>
    <row r="63" spans="1:20" s="72" customFormat="1" x14ac:dyDescent="0.25">
      <c r="A63" s="166"/>
      <c r="B63" s="166"/>
      <c r="C63" s="25" t="s">
        <v>1</v>
      </c>
      <c r="D63" s="26"/>
      <c r="E63" s="27"/>
      <c r="F63" s="28"/>
      <c r="G63" s="28"/>
      <c r="H63" s="29"/>
      <c r="I63" s="30"/>
      <c r="J63" s="124"/>
      <c r="K63" s="31">
        <f>SUM(K61:K61)</f>
        <v>0</v>
      </c>
      <c r="M63" s="88"/>
      <c r="N63" s="88"/>
      <c r="O63" s="88"/>
      <c r="P63" s="88"/>
      <c r="Q63" s="88"/>
      <c r="R63" s="88"/>
      <c r="S63" s="88"/>
      <c r="T63" s="88"/>
    </row>
    <row r="64" spans="1:20" s="72" customFormat="1" x14ac:dyDescent="0.25">
      <c r="A64" s="166"/>
      <c r="B64" s="166" t="s">
        <v>33</v>
      </c>
      <c r="C64" s="69" t="s">
        <v>98</v>
      </c>
      <c r="J64" s="122"/>
      <c r="M64" s="88"/>
      <c r="N64" s="88"/>
      <c r="O64" s="88"/>
      <c r="P64" s="88"/>
      <c r="Q64" s="88"/>
      <c r="R64" s="88"/>
      <c r="S64" s="88"/>
      <c r="T64" s="88"/>
    </row>
    <row r="65" spans="1:20" s="72" customFormat="1" ht="137.25" customHeight="1" x14ac:dyDescent="0.25">
      <c r="A65" s="166"/>
      <c r="B65" s="166"/>
      <c r="C65" s="75" t="s">
        <v>87</v>
      </c>
      <c r="D65" s="13"/>
      <c r="E65" s="41"/>
      <c r="F65" s="48"/>
      <c r="G65" s="48"/>
      <c r="H65" s="48"/>
      <c r="I65" s="49"/>
      <c r="J65" s="100"/>
      <c r="M65" s="88"/>
      <c r="N65" s="88"/>
      <c r="O65" s="88"/>
      <c r="P65" s="88"/>
      <c r="Q65" s="88"/>
      <c r="R65" s="88"/>
      <c r="S65" s="88"/>
      <c r="T65" s="88"/>
    </row>
    <row r="66" spans="1:20" s="72" customFormat="1" x14ac:dyDescent="0.25">
      <c r="A66" s="240"/>
      <c r="B66" s="162"/>
      <c r="C66" s="84" t="s">
        <v>71</v>
      </c>
      <c r="D66" s="13" t="s">
        <v>12</v>
      </c>
      <c r="E66" s="65">
        <v>2</v>
      </c>
      <c r="F66" s="48"/>
      <c r="G66" s="48">
        <v>18.399999999999999</v>
      </c>
      <c r="H66" s="48">
        <v>3.9</v>
      </c>
      <c r="I66" s="49">
        <f t="shared" ref="I66:I71" si="4">G66*H66</f>
        <v>71.759999999999991</v>
      </c>
      <c r="J66" s="121"/>
      <c r="K66" s="37">
        <f t="shared" ref="K66:K71" si="5">I66*J66*E66</f>
        <v>0</v>
      </c>
      <c r="L66" s="114"/>
      <c r="M66" s="88"/>
      <c r="N66" s="88"/>
      <c r="O66" s="88"/>
      <c r="P66" s="88"/>
      <c r="Q66" s="88"/>
      <c r="R66" s="88"/>
      <c r="S66" s="88"/>
      <c r="T66" s="88"/>
    </row>
    <row r="67" spans="1:20" s="72" customFormat="1" x14ac:dyDescent="0.25">
      <c r="A67" s="240"/>
      <c r="B67" s="162"/>
      <c r="C67" s="84" t="s">
        <v>72</v>
      </c>
      <c r="D67" s="84"/>
      <c r="E67" s="85">
        <v>1</v>
      </c>
      <c r="F67" s="86"/>
      <c r="G67" s="86">
        <v>36.5</v>
      </c>
      <c r="H67" s="87">
        <v>3.9</v>
      </c>
      <c r="I67" s="49">
        <f t="shared" si="4"/>
        <v>142.35</v>
      </c>
      <c r="J67" s="238"/>
      <c r="K67" s="37">
        <f t="shared" si="5"/>
        <v>0</v>
      </c>
      <c r="M67" s="88"/>
      <c r="N67" s="88"/>
      <c r="O67" s="88"/>
      <c r="P67" s="88"/>
      <c r="Q67" s="88"/>
      <c r="R67" s="88"/>
      <c r="S67" s="88"/>
      <c r="T67" s="88"/>
    </row>
    <row r="68" spans="1:20" s="72" customFormat="1" x14ac:dyDescent="0.25">
      <c r="A68" s="240"/>
      <c r="B68" s="162"/>
      <c r="C68" s="84" t="s">
        <v>73</v>
      </c>
      <c r="D68" s="84"/>
      <c r="E68" s="85">
        <v>1</v>
      </c>
      <c r="F68" s="86"/>
      <c r="G68" s="86">
        <v>36.5</v>
      </c>
      <c r="H68" s="87">
        <v>3.9</v>
      </c>
      <c r="I68" s="49">
        <f t="shared" si="4"/>
        <v>142.35</v>
      </c>
      <c r="J68" s="238"/>
      <c r="K68" s="37">
        <f t="shared" si="5"/>
        <v>0</v>
      </c>
      <c r="M68" s="88"/>
      <c r="N68" s="88"/>
      <c r="O68" s="88"/>
      <c r="P68" s="88"/>
      <c r="Q68" s="88"/>
      <c r="R68" s="88"/>
      <c r="S68" s="88"/>
      <c r="T68" s="88"/>
    </row>
    <row r="69" spans="1:20" s="72" customFormat="1" x14ac:dyDescent="0.25">
      <c r="A69" s="240"/>
      <c r="B69" s="162"/>
      <c r="C69" s="84" t="s">
        <v>74</v>
      </c>
      <c r="D69" s="84"/>
      <c r="E69" s="85">
        <v>2</v>
      </c>
      <c r="F69" s="86"/>
      <c r="G69" s="86">
        <v>6.4</v>
      </c>
      <c r="H69" s="87">
        <v>3.9</v>
      </c>
      <c r="I69" s="49">
        <f t="shared" si="4"/>
        <v>24.96</v>
      </c>
      <c r="J69" s="238"/>
      <c r="K69" s="37">
        <f t="shared" si="5"/>
        <v>0</v>
      </c>
      <c r="M69" s="88"/>
      <c r="N69" s="88"/>
      <c r="O69" s="88"/>
      <c r="P69" s="88"/>
      <c r="Q69" s="88"/>
      <c r="R69" s="88"/>
      <c r="S69" s="88"/>
      <c r="T69" s="88"/>
    </row>
    <row r="70" spans="1:20" s="72" customFormat="1" x14ac:dyDescent="0.25">
      <c r="A70" s="240"/>
      <c r="B70" s="162"/>
      <c r="C70" s="84" t="s">
        <v>69</v>
      </c>
      <c r="D70" s="84"/>
      <c r="E70" s="85">
        <v>2</v>
      </c>
      <c r="F70" s="86"/>
      <c r="G70" s="86">
        <v>3.35</v>
      </c>
      <c r="H70" s="87">
        <v>3.9</v>
      </c>
      <c r="I70" s="49">
        <f t="shared" si="4"/>
        <v>13.065</v>
      </c>
      <c r="J70" s="238"/>
      <c r="K70" s="37">
        <f t="shared" si="5"/>
        <v>0</v>
      </c>
      <c r="M70" s="88"/>
      <c r="N70" s="88"/>
      <c r="O70" s="88"/>
      <c r="P70" s="88"/>
      <c r="Q70" s="88"/>
      <c r="R70" s="88"/>
      <c r="S70" s="88"/>
      <c r="T70" s="88"/>
    </row>
    <row r="71" spans="1:20" s="97" customFormat="1" x14ac:dyDescent="0.25">
      <c r="A71" s="240"/>
      <c r="B71" s="162"/>
      <c r="C71" s="84" t="s">
        <v>216</v>
      </c>
      <c r="D71" s="84"/>
      <c r="E71" s="85">
        <v>2</v>
      </c>
      <c r="F71" s="86"/>
      <c r="G71" s="86">
        <v>6.15</v>
      </c>
      <c r="H71" s="87">
        <v>3.9</v>
      </c>
      <c r="I71" s="49">
        <f t="shared" si="4"/>
        <v>23.984999999999999</v>
      </c>
      <c r="J71" s="238"/>
      <c r="K71" s="114">
        <f t="shared" si="5"/>
        <v>0</v>
      </c>
      <c r="M71" s="88"/>
      <c r="N71" s="88"/>
      <c r="O71" s="88"/>
      <c r="P71" s="88"/>
      <c r="Q71" s="88"/>
      <c r="R71" s="88"/>
      <c r="S71" s="88"/>
      <c r="T71" s="88"/>
    </row>
    <row r="72" spans="1:20" s="72" customFormat="1" x14ac:dyDescent="0.25">
      <c r="A72" s="240"/>
      <c r="B72" s="162"/>
      <c r="C72" s="25" t="s">
        <v>1</v>
      </c>
      <c r="D72" s="26"/>
      <c r="E72" s="27"/>
      <c r="F72" s="28"/>
      <c r="G72" s="28"/>
      <c r="H72" s="29"/>
      <c r="I72" s="30"/>
      <c r="J72" s="124"/>
      <c r="K72" s="31">
        <f>SUM(K64:K71)</f>
        <v>0</v>
      </c>
      <c r="M72" s="88"/>
      <c r="N72" s="88"/>
      <c r="O72" s="88"/>
      <c r="P72" s="88"/>
      <c r="Q72" s="88"/>
      <c r="R72" s="88"/>
      <c r="S72" s="88"/>
      <c r="T72" s="88"/>
    </row>
    <row r="73" spans="1:20" s="72" customFormat="1" x14ac:dyDescent="0.25">
      <c r="A73" s="240"/>
      <c r="B73" s="162" t="s">
        <v>278</v>
      </c>
      <c r="C73" s="69" t="s">
        <v>97</v>
      </c>
      <c r="D73" s="104"/>
      <c r="E73" s="41"/>
      <c r="F73" s="48"/>
      <c r="G73" s="48"/>
      <c r="H73" s="48"/>
      <c r="I73" s="49"/>
      <c r="J73" s="100"/>
      <c r="M73" s="88"/>
      <c r="N73" s="88"/>
      <c r="O73" s="88"/>
      <c r="P73" s="88"/>
      <c r="Q73" s="88"/>
      <c r="R73" s="88"/>
      <c r="S73" s="88"/>
      <c r="T73" s="88"/>
    </row>
    <row r="74" spans="1:20" s="72" customFormat="1" ht="99.75" customHeight="1" x14ac:dyDescent="0.25">
      <c r="A74" s="240"/>
      <c r="B74" s="162"/>
      <c r="C74" s="75" t="s">
        <v>88</v>
      </c>
      <c r="D74" s="13"/>
      <c r="E74" s="41"/>
      <c r="F74" s="48"/>
      <c r="G74" s="48"/>
      <c r="H74" s="48"/>
      <c r="I74" s="49"/>
      <c r="J74" s="100"/>
      <c r="M74" s="88"/>
      <c r="N74" s="88"/>
      <c r="O74" s="88"/>
      <c r="P74" s="88"/>
      <c r="Q74" s="88"/>
      <c r="R74" s="88"/>
      <c r="S74" s="88"/>
      <c r="T74" s="88"/>
    </row>
    <row r="75" spans="1:20" s="88" customFormat="1" x14ac:dyDescent="0.25">
      <c r="A75" s="166"/>
      <c r="B75" s="166"/>
      <c r="C75" s="84" t="s">
        <v>79</v>
      </c>
      <c r="D75" s="13" t="s">
        <v>12</v>
      </c>
      <c r="E75" s="65">
        <v>1</v>
      </c>
      <c r="F75" s="80">
        <v>1.96</v>
      </c>
      <c r="G75" s="80">
        <v>36.32</v>
      </c>
      <c r="H75" s="80"/>
      <c r="I75" s="93">
        <f>G75*F75</f>
        <v>71.187200000000004</v>
      </c>
      <c r="J75" s="121"/>
      <c r="K75" s="37">
        <f>I75*J75</f>
        <v>0</v>
      </c>
      <c r="L75" s="120"/>
    </row>
    <row r="76" spans="1:20" s="88" customFormat="1" x14ac:dyDescent="0.25">
      <c r="A76" s="166"/>
      <c r="B76" s="166"/>
      <c r="C76" s="84" t="s">
        <v>80</v>
      </c>
      <c r="D76" s="84"/>
      <c r="E76" s="85">
        <v>1</v>
      </c>
      <c r="F76" s="86">
        <v>9.94</v>
      </c>
      <c r="G76" s="80">
        <v>36.32</v>
      </c>
      <c r="H76" s="87"/>
      <c r="I76" s="93">
        <f t="shared" ref="I76:I78" si="6">G76*F76</f>
        <v>361.02080000000001</v>
      </c>
      <c r="J76" s="238"/>
      <c r="K76" s="37">
        <f>I76*J76</f>
        <v>0</v>
      </c>
    </row>
    <row r="77" spans="1:20" s="88" customFormat="1" x14ac:dyDescent="0.25">
      <c r="A77" s="166"/>
      <c r="B77" s="166"/>
      <c r="C77" s="84" t="s">
        <v>83</v>
      </c>
      <c r="D77" s="84"/>
      <c r="E77" s="85">
        <v>1</v>
      </c>
      <c r="F77" s="86">
        <v>6.5</v>
      </c>
      <c r="G77" s="86">
        <v>6.81</v>
      </c>
      <c r="H77" s="87"/>
      <c r="I77" s="93">
        <f t="shared" si="6"/>
        <v>44.265000000000001</v>
      </c>
      <c r="J77" s="238"/>
      <c r="K77" s="37">
        <f>I77*J77</f>
        <v>0</v>
      </c>
    </row>
    <row r="78" spans="1:20" s="88" customFormat="1" x14ac:dyDescent="0.25">
      <c r="A78" s="166"/>
      <c r="B78" s="166"/>
      <c r="C78" s="84" t="s">
        <v>81</v>
      </c>
      <c r="D78" s="84"/>
      <c r="E78" s="85">
        <v>1</v>
      </c>
      <c r="F78" s="86">
        <v>6.5</v>
      </c>
      <c r="G78" s="86">
        <v>7.71</v>
      </c>
      <c r="H78" s="87"/>
      <c r="I78" s="93">
        <f t="shared" si="6"/>
        <v>50.115000000000002</v>
      </c>
      <c r="J78" s="238"/>
      <c r="K78" s="37">
        <f>I78*J78</f>
        <v>0</v>
      </c>
    </row>
    <row r="79" spans="1:20" s="88" customFormat="1" x14ac:dyDescent="0.25">
      <c r="A79" s="166"/>
      <c r="B79" s="166"/>
      <c r="C79" s="84" t="s">
        <v>82</v>
      </c>
      <c r="D79" s="84"/>
      <c r="E79" s="85">
        <v>1</v>
      </c>
      <c r="F79" s="86">
        <v>1.9</v>
      </c>
      <c r="G79" s="86">
        <v>8.3000000000000007</v>
      </c>
      <c r="H79" s="87"/>
      <c r="I79" s="93">
        <f t="shared" ref="I79" si="7">G79*F79</f>
        <v>15.770000000000001</v>
      </c>
      <c r="J79" s="238"/>
      <c r="K79" s="37">
        <f>I79*J79</f>
        <v>0</v>
      </c>
    </row>
    <row r="80" spans="1:20" s="72" customFormat="1" x14ac:dyDescent="0.25">
      <c r="A80" s="240"/>
      <c r="B80" s="162"/>
      <c r="C80" s="25" t="s">
        <v>1</v>
      </c>
      <c r="D80" s="26"/>
      <c r="E80" s="27"/>
      <c r="F80" s="28"/>
      <c r="G80" s="28"/>
      <c r="H80" s="29"/>
      <c r="I80" s="30"/>
      <c r="J80" s="124"/>
      <c r="K80" s="31">
        <f>SUM(K74:K79)</f>
        <v>0</v>
      </c>
      <c r="M80" s="88"/>
      <c r="N80" s="88"/>
      <c r="O80" s="88"/>
      <c r="P80" s="88"/>
      <c r="Q80" s="88"/>
      <c r="R80" s="88"/>
      <c r="S80" s="88"/>
      <c r="T80" s="88"/>
    </row>
    <row r="81" spans="1:20" s="72" customFormat="1" ht="30" x14ac:dyDescent="0.25">
      <c r="A81" s="240"/>
      <c r="B81" s="162" t="s">
        <v>34</v>
      </c>
      <c r="C81" s="160" t="s">
        <v>149</v>
      </c>
      <c r="D81" s="207"/>
      <c r="E81" s="206"/>
      <c r="F81" s="204"/>
      <c r="G81" s="204"/>
      <c r="H81" s="204"/>
      <c r="I81" s="205"/>
      <c r="J81" s="238"/>
      <c r="K81" s="239"/>
      <c r="L81" s="114"/>
      <c r="M81" s="88"/>
      <c r="N81" s="88"/>
      <c r="O81" s="88"/>
      <c r="P81" s="88"/>
      <c r="Q81" s="88"/>
      <c r="R81" s="88"/>
      <c r="S81" s="88"/>
      <c r="T81" s="88"/>
    </row>
    <row r="82" spans="1:20" s="72" customFormat="1" ht="345" x14ac:dyDescent="0.25">
      <c r="A82" s="240"/>
      <c r="B82" s="162"/>
      <c r="C82" s="70" t="s">
        <v>248</v>
      </c>
      <c r="D82" s="207"/>
      <c r="E82" s="206"/>
      <c r="F82" s="204"/>
      <c r="G82" s="204"/>
      <c r="H82" s="204"/>
      <c r="I82" s="205"/>
      <c r="J82" s="238"/>
      <c r="K82" s="239"/>
      <c r="M82" s="88"/>
      <c r="N82" s="88"/>
      <c r="O82" s="88"/>
      <c r="P82" s="88"/>
      <c r="Q82" s="88"/>
      <c r="R82" s="88"/>
      <c r="S82" s="88"/>
      <c r="T82" s="88"/>
    </row>
    <row r="83" spans="1:20" s="202" customFormat="1" x14ac:dyDescent="0.25">
      <c r="A83" s="240"/>
      <c r="B83" s="240"/>
      <c r="C83" s="222" t="s">
        <v>246</v>
      </c>
      <c r="D83" s="207" t="s">
        <v>11</v>
      </c>
      <c r="E83" s="206">
        <v>4</v>
      </c>
      <c r="F83" s="204"/>
      <c r="G83" s="204"/>
      <c r="H83" s="204"/>
      <c r="I83" s="205"/>
      <c r="J83" s="238"/>
      <c r="K83" s="239">
        <f>J83*E83</f>
        <v>0</v>
      </c>
      <c r="M83" s="234"/>
      <c r="N83" s="234"/>
      <c r="O83" s="234"/>
      <c r="P83" s="234"/>
      <c r="Q83" s="234"/>
      <c r="R83" s="234"/>
      <c r="S83" s="234"/>
      <c r="T83" s="234"/>
    </row>
    <row r="84" spans="1:20" s="202" customFormat="1" x14ac:dyDescent="0.25">
      <c r="A84" s="240"/>
      <c r="B84" s="240"/>
      <c r="C84" s="222" t="s">
        <v>247</v>
      </c>
      <c r="D84" s="207" t="s">
        <v>11</v>
      </c>
      <c r="E84" s="206">
        <v>1</v>
      </c>
      <c r="F84" s="204"/>
      <c r="G84" s="204"/>
      <c r="H84" s="204"/>
      <c r="I84" s="205"/>
      <c r="J84" s="238"/>
      <c r="K84" s="239">
        <f>J84*E84</f>
        <v>0</v>
      </c>
      <c r="M84" s="234"/>
      <c r="N84" s="234"/>
      <c r="O84" s="234"/>
      <c r="P84" s="234"/>
      <c r="Q84" s="234"/>
      <c r="R84" s="234"/>
      <c r="S84" s="234"/>
      <c r="T84" s="234"/>
    </row>
    <row r="85" spans="1:20" s="202" customFormat="1" x14ac:dyDescent="0.25">
      <c r="A85" s="240"/>
      <c r="B85" s="240"/>
      <c r="C85" s="209" t="s">
        <v>1</v>
      </c>
      <c r="D85" s="210"/>
      <c r="E85" s="211"/>
      <c r="F85" s="212"/>
      <c r="G85" s="212"/>
      <c r="H85" s="213"/>
      <c r="I85" s="214"/>
      <c r="J85" s="241"/>
      <c r="K85" s="215">
        <f>SUM(K83:K84)</f>
        <v>0</v>
      </c>
      <c r="M85" s="234"/>
      <c r="N85" s="234"/>
      <c r="O85" s="234"/>
      <c r="P85" s="234"/>
      <c r="Q85" s="234"/>
      <c r="R85" s="234"/>
      <c r="S85" s="234"/>
      <c r="T85" s="234"/>
    </row>
    <row r="86" spans="1:20" s="202" customFormat="1" ht="30" x14ac:dyDescent="0.25">
      <c r="A86" s="240"/>
      <c r="B86" s="240" t="s">
        <v>35</v>
      </c>
      <c r="C86" s="232" t="s">
        <v>227</v>
      </c>
      <c r="D86" s="207" t="s">
        <v>11</v>
      </c>
      <c r="E86" s="227">
        <v>4</v>
      </c>
      <c r="F86" s="223"/>
      <c r="G86" s="223"/>
      <c r="H86" s="223"/>
      <c r="I86" s="224"/>
      <c r="J86" s="238"/>
      <c r="K86" s="239">
        <f>J86*E86</f>
        <v>0</v>
      </c>
      <c r="L86" s="219"/>
      <c r="M86" s="234"/>
      <c r="N86" s="234"/>
      <c r="O86" s="234"/>
      <c r="P86" s="234"/>
      <c r="Q86" s="234"/>
      <c r="R86" s="234"/>
      <c r="S86" s="234"/>
      <c r="T86" s="234"/>
    </row>
    <row r="87" spans="1:20" s="202" customFormat="1" ht="165" x14ac:dyDescent="0.25">
      <c r="A87" s="240"/>
      <c r="B87" s="240"/>
      <c r="C87" s="203" t="s">
        <v>260</v>
      </c>
      <c r="D87" s="207"/>
      <c r="E87" s="206"/>
      <c r="F87" s="204"/>
      <c r="G87" s="204"/>
      <c r="H87" s="204"/>
      <c r="I87" s="205"/>
      <c r="J87" s="237"/>
      <c r="M87" s="234"/>
      <c r="N87" s="234"/>
      <c r="O87" s="234"/>
      <c r="P87" s="234"/>
      <c r="Q87" s="234"/>
      <c r="R87" s="234"/>
      <c r="S87" s="234"/>
      <c r="T87" s="234"/>
    </row>
    <row r="88" spans="1:20" s="202" customFormat="1" x14ac:dyDescent="0.25">
      <c r="A88" s="240"/>
      <c r="B88" s="240"/>
      <c r="C88" s="209" t="s">
        <v>1</v>
      </c>
      <c r="D88" s="210"/>
      <c r="E88" s="211"/>
      <c r="F88" s="212"/>
      <c r="G88" s="212"/>
      <c r="H88" s="213"/>
      <c r="I88" s="214"/>
      <c r="J88" s="241"/>
      <c r="K88" s="215">
        <f>SUM(K86:K87)</f>
        <v>0</v>
      </c>
      <c r="M88" s="234"/>
      <c r="N88" s="234"/>
      <c r="O88" s="234"/>
      <c r="P88" s="234"/>
      <c r="Q88" s="234"/>
      <c r="R88" s="234"/>
      <c r="S88" s="234"/>
      <c r="T88" s="234"/>
    </row>
    <row r="89" spans="1:20" s="202" customFormat="1" x14ac:dyDescent="0.25">
      <c r="A89" s="240"/>
      <c r="B89" s="240" t="s">
        <v>226</v>
      </c>
      <c r="C89" s="203" t="s">
        <v>207</v>
      </c>
      <c r="D89" s="207" t="s">
        <v>78</v>
      </c>
      <c r="E89" s="230">
        <v>33.5</v>
      </c>
      <c r="F89" s="204"/>
      <c r="G89" s="204"/>
      <c r="H89" s="204"/>
      <c r="I89" s="205"/>
      <c r="J89" s="260"/>
      <c r="K89" s="226">
        <f>E89*J89</f>
        <v>0</v>
      </c>
      <c r="M89" s="234"/>
      <c r="N89" s="234"/>
      <c r="O89" s="234"/>
      <c r="P89" s="234"/>
      <c r="Q89" s="234"/>
      <c r="R89" s="234"/>
      <c r="S89" s="234"/>
      <c r="T89" s="234"/>
    </row>
    <row r="90" spans="1:20" s="202" customFormat="1" ht="75" x14ac:dyDescent="0.25">
      <c r="A90" s="240"/>
      <c r="B90" s="240"/>
      <c r="C90" s="228" t="s">
        <v>159</v>
      </c>
      <c r="D90" s="207"/>
      <c r="E90" s="206"/>
      <c r="F90" s="204"/>
      <c r="G90" s="204"/>
      <c r="H90" s="204"/>
      <c r="I90" s="205"/>
      <c r="J90" s="237"/>
      <c r="M90" s="234"/>
      <c r="N90" s="234"/>
      <c r="O90" s="234"/>
      <c r="P90" s="234"/>
      <c r="Q90" s="234"/>
      <c r="R90" s="234"/>
      <c r="S90" s="234"/>
      <c r="T90" s="234"/>
    </row>
    <row r="91" spans="1:20" s="202" customFormat="1" x14ac:dyDescent="0.25">
      <c r="A91" s="240"/>
      <c r="B91" s="240"/>
      <c r="C91" s="209" t="s">
        <v>1</v>
      </c>
      <c r="D91" s="210"/>
      <c r="E91" s="211"/>
      <c r="F91" s="212"/>
      <c r="G91" s="212"/>
      <c r="H91" s="213"/>
      <c r="I91" s="214"/>
      <c r="J91" s="241"/>
      <c r="K91" s="215">
        <f>SUM(K89:K90)</f>
        <v>0</v>
      </c>
      <c r="M91" s="234"/>
      <c r="N91" s="234"/>
      <c r="O91" s="234"/>
      <c r="P91" s="234"/>
      <c r="Q91" s="234"/>
      <c r="R91" s="234"/>
      <c r="S91" s="234"/>
      <c r="T91" s="234"/>
    </row>
    <row r="92" spans="1:20" s="72" customFormat="1" x14ac:dyDescent="0.25">
      <c r="A92" s="240"/>
      <c r="B92" s="240" t="s">
        <v>232</v>
      </c>
      <c r="C92" s="72" t="s">
        <v>157</v>
      </c>
      <c r="D92" s="13" t="s">
        <v>11</v>
      </c>
      <c r="E92" s="230">
        <v>4</v>
      </c>
      <c r="F92" s="10"/>
      <c r="G92" s="10"/>
      <c r="H92" s="10"/>
      <c r="I92" s="11"/>
      <c r="J92" s="260"/>
      <c r="K92" s="58">
        <f>E92*J92</f>
        <v>0</v>
      </c>
      <c r="L92" s="117"/>
      <c r="M92" s="88"/>
      <c r="N92" s="88"/>
      <c r="O92" s="88"/>
      <c r="P92" s="88"/>
      <c r="Q92" s="88"/>
      <c r="R92" s="88"/>
      <c r="S92" s="88"/>
      <c r="T92" s="88"/>
    </row>
    <row r="93" spans="1:20" s="72" customFormat="1" ht="45" x14ac:dyDescent="0.25">
      <c r="A93" s="240"/>
      <c r="B93" s="240"/>
      <c r="C93" s="70" t="s">
        <v>158</v>
      </c>
      <c r="D93" s="13"/>
      <c r="E93" s="12"/>
      <c r="F93" s="10"/>
      <c r="G93" s="10"/>
      <c r="H93" s="10"/>
      <c r="I93" s="11"/>
      <c r="J93" s="100"/>
      <c r="M93" s="88"/>
      <c r="N93" s="88"/>
      <c r="O93" s="88"/>
      <c r="P93" s="88"/>
      <c r="Q93" s="88"/>
      <c r="R93" s="88"/>
      <c r="S93" s="88"/>
      <c r="T93" s="88"/>
    </row>
    <row r="94" spans="1:20" s="72" customFormat="1" x14ac:dyDescent="0.25">
      <c r="A94" s="240"/>
      <c r="B94" s="240"/>
      <c r="C94" s="25" t="s">
        <v>1</v>
      </c>
      <c r="D94" s="26"/>
      <c r="E94" s="27"/>
      <c r="F94" s="28"/>
      <c r="G94" s="28"/>
      <c r="H94" s="29"/>
      <c r="I94" s="30"/>
      <c r="J94" s="124"/>
      <c r="K94" s="31">
        <f>SUM(K92:K93)</f>
        <v>0</v>
      </c>
      <c r="M94" s="88"/>
      <c r="N94" s="88"/>
      <c r="O94" s="88"/>
      <c r="P94" s="88"/>
      <c r="Q94" s="88"/>
      <c r="R94" s="88"/>
      <c r="S94" s="88"/>
      <c r="T94" s="88"/>
    </row>
    <row r="95" spans="1:20" s="72" customFormat="1" x14ac:dyDescent="0.25">
      <c r="A95" s="240"/>
      <c r="B95" s="240" t="s">
        <v>233</v>
      </c>
      <c r="C95" s="74" t="s">
        <v>102</v>
      </c>
      <c r="D95" s="13" t="s">
        <v>11</v>
      </c>
      <c r="E95" s="173">
        <v>57</v>
      </c>
      <c r="F95" s="10"/>
      <c r="G95" s="10"/>
      <c r="H95" s="10"/>
      <c r="I95" s="11"/>
      <c r="J95" s="260"/>
      <c r="K95" s="58">
        <f>E95*J95</f>
        <v>0</v>
      </c>
      <c r="M95" s="234"/>
      <c r="N95" s="174"/>
      <c r="O95" s="88"/>
      <c r="P95" s="88"/>
      <c r="Q95" s="88"/>
      <c r="R95" s="88"/>
      <c r="S95" s="88"/>
      <c r="T95" s="88"/>
    </row>
    <row r="96" spans="1:20" s="72" customFormat="1" ht="60" x14ac:dyDescent="0.25">
      <c r="A96" s="240"/>
      <c r="B96" s="240"/>
      <c r="C96" s="141" t="s">
        <v>155</v>
      </c>
      <c r="D96" s="13"/>
      <c r="E96" s="12"/>
      <c r="F96" s="10"/>
      <c r="G96" s="10"/>
      <c r="H96" s="10"/>
      <c r="I96" s="11"/>
      <c r="J96" s="100"/>
      <c r="M96" s="88"/>
      <c r="N96" s="88"/>
      <c r="O96" s="88"/>
      <c r="P96" s="88"/>
      <c r="Q96" s="88"/>
      <c r="R96" s="88"/>
      <c r="S96" s="88"/>
      <c r="T96" s="88"/>
    </row>
    <row r="97" spans="1:20" s="72" customFormat="1" x14ac:dyDescent="0.25">
      <c r="A97" s="240"/>
      <c r="B97" s="240"/>
      <c r="C97" s="25" t="s">
        <v>1</v>
      </c>
      <c r="D97" s="26"/>
      <c r="E97" s="27"/>
      <c r="F97" s="28"/>
      <c r="G97" s="28"/>
      <c r="H97" s="29"/>
      <c r="I97" s="30"/>
      <c r="J97" s="124"/>
      <c r="K97" s="31">
        <f>SUM(K95:K96)</f>
        <v>0</v>
      </c>
      <c r="M97" s="88"/>
      <c r="N97" s="88"/>
      <c r="O97" s="88"/>
      <c r="P97" s="88"/>
      <c r="Q97" s="88"/>
      <c r="R97" s="88"/>
      <c r="S97" s="88"/>
      <c r="T97" s="88"/>
    </row>
    <row r="98" spans="1:20" s="72" customFormat="1" ht="30" x14ac:dyDescent="0.25">
      <c r="A98" s="166"/>
      <c r="B98" s="240" t="s">
        <v>234</v>
      </c>
      <c r="C98" s="70" t="s">
        <v>242</v>
      </c>
      <c r="D98" s="13" t="s">
        <v>11</v>
      </c>
      <c r="E98" s="230">
        <v>1</v>
      </c>
      <c r="F98" s="10"/>
      <c r="G98" s="10"/>
      <c r="H98" s="10"/>
      <c r="I98" s="11"/>
      <c r="J98" s="260"/>
      <c r="K98" s="58">
        <f>E98*J98</f>
        <v>0</v>
      </c>
      <c r="L98" s="117"/>
      <c r="M98" s="88"/>
      <c r="N98" s="88"/>
      <c r="O98" s="88"/>
      <c r="P98" s="88"/>
      <c r="Q98" s="88"/>
      <c r="R98" s="88"/>
      <c r="S98" s="88"/>
      <c r="T98" s="88"/>
    </row>
    <row r="99" spans="1:20" s="72" customFormat="1" ht="30" x14ac:dyDescent="0.25">
      <c r="A99" s="240"/>
      <c r="B99" s="240"/>
      <c r="C99" s="175" t="s">
        <v>219</v>
      </c>
      <c r="D99" s="13"/>
      <c r="E99" s="12"/>
      <c r="F99" s="10"/>
      <c r="G99" s="10"/>
      <c r="H99" s="10"/>
      <c r="I99" s="11"/>
      <c r="J99" s="100"/>
      <c r="M99" s="88"/>
      <c r="N99" s="88"/>
      <c r="O99" s="88"/>
      <c r="P99" s="88"/>
      <c r="Q99" s="88"/>
      <c r="R99" s="88"/>
      <c r="S99" s="88"/>
      <c r="T99" s="88"/>
    </row>
    <row r="100" spans="1:20" s="72" customFormat="1" x14ac:dyDescent="0.25">
      <c r="A100" s="240"/>
      <c r="B100" s="240"/>
      <c r="C100" s="25" t="s">
        <v>1</v>
      </c>
      <c r="D100" s="26"/>
      <c r="E100" s="27"/>
      <c r="F100" s="28"/>
      <c r="G100" s="28"/>
      <c r="H100" s="29"/>
      <c r="I100" s="30"/>
      <c r="J100" s="124"/>
      <c r="K100" s="31">
        <f>SUM(K98:K99)</f>
        <v>0</v>
      </c>
      <c r="M100" s="88"/>
      <c r="N100" s="88"/>
      <c r="O100" s="88"/>
      <c r="P100" s="88"/>
      <c r="Q100" s="88"/>
      <c r="R100" s="88"/>
      <c r="S100" s="88"/>
      <c r="T100" s="88"/>
    </row>
    <row r="101" spans="1:20" s="72" customFormat="1" ht="30" x14ac:dyDescent="0.25">
      <c r="A101" s="240"/>
      <c r="B101" s="240" t="s">
        <v>235</v>
      </c>
      <c r="C101" s="70" t="s">
        <v>220</v>
      </c>
      <c r="D101" s="13" t="s">
        <v>11</v>
      </c>
      <c r="E101" s="230">
        <v>5</v>
      </c>
      <c r="F101" s="10"/>
      <c r="G101" s="10"/>
      <c r="H101" s="10"/>
      <c r="I101" s="11"/>
      <c r="J101" s="260"/>
      <c r="K101" s="58">
        <f>E101*J101</f>
        <v>0</v>
      </c>
      <c r="L101" s="117"/>
      <c r="M101" s="88"/>
      <c r="N101" s="88"/>
      <c r="O101" s="88"/>
      <c r="P101" s="88"/>
      <c r="Q101" s="88"/>
      <c r="R101" s="88"/>
      <c r="S101" s="88"/>
      <c r="T101" s="88"/>
    </row>
    <row r="102" spans="1:20" s="72" customFormat="1" ht="30" x14ac:dyDescent="0.25">
      <c r="A102" s="240"/>
      <c r="B102" s="240"/>
      <c r="C102" s="75" t="s">
        <v>89</v>
      </c>
      <c r="D102" s="13"/>
      <c r="E102" s="12"/>
      <c r="F102" s="10"/>
      <c r="G102" s="10"/>
      <c r="H102" s="10"/>
      <c r="I102" s="11"/>
      <c r="J102" s="100"/>
      <c r="M102" s="88"/>
      <c r="N102" s="88"/>
      <c r="O102" s="88"/>
      <c r="P102" s="88"/>
      <c r="Q102" s="88"/>
      <c r="R102" s="88"/>
      <c r="S102" s="88"/>
      <c r="T102" s="88"/>
    </row>
    <row r="103" spans="1:20" s="72" customFormat="1" x14ac:dyDescent="0.25">
      <c r="A103" s="240"/>
      <c r="B103" s="240"/>
      <c r="C103" s="25" t="s">
        <v>1</v>
      </c>
      <c r="D103" s="26"/>
      <c r="E103" s="27"/>
      <c r="F103" s="28"/>
      <c r="G103" s="28"/>
      <c r="H103" s="29"/>
      <c r="I103" s="30"/>
      <c r="J103" s="124"/>
      <c r="K103" s="31">
        <f>SUM(K101:K102)</f>
        <v>0</v>
      </c>
      <c r="M103" s="88"/>
      <c r="N103" s="88"/>
      <c r="O103" s="88"/>
      <c r="P103" s="88"/>
      <c r="Q103" s="88"/>
      <c r="R103" s="88"/>
      <c r="S103" s="88"/>
      <c r="T103" s="88"/>
    </row>
    <row r="104" spans="1:20" s="97" customFormat="1" x14ac:dyDescent="0.25">
      <c r="A104" s="240"/>
      <c r="B104" s="240" t="s">
        <v>236</v>
      </c>
      <c r="C104" s="98" t="s">
        <v>208</v>
      </c>
      <c r="D104" s="104" t="s">
        <v>11</v>
      </c>
      <c r="E104" s="230">
        <v>1</v>
      </c>
      <c r="F104" s="99"/>
      <c r="G104" s="99"/>
      <c r="H104" s="99"/>
      <c r="I104" s="101"/>
      <c r="J104" s="260"/>
      <c r="K104" s="117">
        <f>E104*J104</f>
        <v>0</v>
      </c>
      <c r="M104" s="120"/>
      <c r="N104" s="120"/>
      <c r="O104" s="88"/>
      <c r="P104" s="88"/>
      <c r="Q104" s="88"/>
      <c r="R104" s="88"/>
      <c r="S104" s="88"/>
      <c r="T104" s="88"/>
    </row>
    <row r="105" spans="1:20" s="97" customFormat="1" ht="60" x14ac:dyDescent="0.25">
      <c r="A105" s="240"/>
      <c r="B105" s="162"/>
      <c r="C105" s="177" t="s">
        <v>160</v>
      </c>
      <c r="D105" s="104"/>
      <c r="E105" s="102"/>
      <c r="F105" s="99"/>
      <c r="G105" s="99"/>
      <c r="H105" s="99"/>
      <c r="I105" s="101"/>
      <c r="J105" s="100"/>
      <c r="M105" s="88"/>
      <c r="N105" s="88"/>
      <c r="O105" s="88"/>
      <c r="P105" s="88"/>
      <c r="Q105" s="88"/>
      <c r="R105" s="88"/>
      <c r="S105" s="88"/>
      <c r="T105" s="88"/>
    </row>
    <row r="106" spans="1:20" s="97" customFormat="1" x14ac:dyDescent="0.25">
      <c r="A106" s="240"/>
      <c r="B106" s="162"/>
      <c r="C106" s="106" t="s">
        <v>1</v>
      </c>
      <c r="D106" s="107"/>
      <c r="E106" s="108"/>
      <c r="F106" s="109"/>
      <c r="G106" s="109"/>
      <c r="H106" s="110"/>
      <c r="I106" s="111"/>
      <c r="J106" s="124"/>
      <c r="K106" s="112">
        <f>SUM(K104:K105)</f>
        <v>0</v>
      </c>
      <c r="M106" s="88"/>
      <c r="N106" s="88"/>
      <c r="O106" s="88"/>
      <c r="P106" s="88"/>
      <c r="Q106" s="88"/>
      <c r="R106" s="88"/>
      <c r="S106" s="88"/>
      <c r="T106" s="88"/>
    </row>
    <row r="107" spans="1:20" s="202" customFormat="1" ht="30" x14ac:dyDescent="0.25">
      <c r="A107" s="240"/>
      <c r="B107" s="240" t="s">
        <v>237</v>
      </c>
      <c r="C107" s="203" t="s">
        <v>212</v>
      </c>
      <c r="D107" s="207" t="s">
        <v>11</v>
      </c>
      <c r="E107" s="230">
        <v>1</v>
      </c>
      <c r="F107" s="204"/>
      <c r="G107" s="204"/>
      <c r="H107" s="204"/>
      <c r="I107" s="205"/>
      <c r="J107" s="260"/>
      <c r="K107" s="226">
        <f>E107*J107</f>
        <v>0</v>
      </c>
      <c r="M107" s="233"/>
      <c r="N107" s="233"/>
      <c r="O107" s="234"/>
      <c r="P107" s="234"/>
      <c r="Q107" s="234"/>
      <c r="R107" s="234"/>
      <c r="S107" s="234"/>
      <c r="T107" s="234"/>
    </row>
    <row r="108" spans="1:20" s="202" customFormat="1" ht="60" x14ac:dyDescent="0.25">
      <c r="A108" s="240"/>
      <c r="B108" s="240"/>
      <c r="C108" s="220" t="s">
        <v>213</v>
      </c>
      <c r="D108" s="207"/>
      <c r="E108" s="206"/>
      <c r="F108" s="204"/>
      <c r="G108" s="204"/>
      <c r="H108" s="204"/>
      <c r="I108" s="205"/>
      <c r="J108" s="237"/>
      <c r="M108" s="234"/>
      <c r="N108" s="234"/>
      <c r="O108" s="234"/>
      <c r="P108" s="234"/>
      <c r="Q108" s="234"/>
      <c r="R108" s="234"/>
      <c r="S108" s="234"/>
      <c r="T108" s="234"/>
    </row>
    <row r="109" spans="1:20" s="202" customFormat="1" x14ac:dyDescent="0.25">
      <c r="A109" s="240"/>
      <c r="B109" s="240"/>
      <c r="C109" s="209" t="s">
        <v>1</v>
      </c>
      <c r="D109" s="210"/>
      <c r="E109" s="211"/>
      <c r="F109" s="212"/>
      <c r="G109" s="212"/>
      <c r="H109" s="213"/>
      <c r="I109" s="214"/>
      <c r="J109" s="241"/>
      <c r="K109" s="215">
        <f>SUM(K107:K108)</f>
        <v>0</v>
      </c>
      <c r="M109" s="234"/>
      <c r="N109" s="234"/>
      <c r="O109" s="234"/>
      <c r="P109" s="234"/>
      <c r="Q109" s="234"/>
      <c r="R109" s="234"/>
      <c r="S109" s="234"/>
      <c r="T109" s="234"/>
    </row>
    <row r="110" spans="1:20" x14ac:dyDescent="0.25">
      <c r="E110" s="12"/>
      <c r="F110" s="10"/>
      <c r="G110" s="10"/>
      <c r="H110" s="10"/>
      <c r="I110" s="11"/>
      <c r="J110" s="100"/>
      <c r="M110" s="88"/>
      <c r="N110" s="88"/>
      <c r="O110" s="88"/>
      <c r="P110" s="88"/>
      <c r="Q110" s="88"/>
      <c r="R110" s="88"/>
      <c r="S110" s="88"/>
      <c r="T110" s="88"/>
    </row>
    <row r="111" spans="1:20" x14ac:dyDescent="0.25">
      <c r="A111" s="247" t="s">
        <v>267</v>
      </c>
      <c r="B111" s="165"/>
      <c r="C111" s="16" t="s">
        <v>36</v>
      </c>
      <c r="D111" s="19"/>
      <c r="E111" s="19"/>
      <c r="F111" s="19"/>
      <c r="G111" s="19"/>
      <c r="H111" s="20"/>
      <c r="I111" s="20"/>
      <c r="J111" s="125"/>
      <c r="K111" s="38">
        <f>SUM(K112:K148)/2</f>
        <v>0</v>
      </c>
      <c r="M111" s="88"/>
      <c r="N111" s="88"/>
      <c r="O111" s="88"/>
      <c r="P111" s="88"/>
      <c r="Q111" s="88"/>
      <c r="R111" s="88"/>
      <c r="S111" s="88"/>
      <c r="T111" s="88"/>
    </row>
    <row r="112" spans="1:20" x14ac:dyDescent="0.25">
      <c r="B112" s="162" t="s">
        <v>10</v>
      </c>
      <c r="C112" s="59" t="s">
        <v>150</v>
      </c>
      <c r="D112" s="13" t="s">
        <v>11</v>
      </c>
      <c r="E112" s="76">
        <v>6</v>
      </c>
      <c r="F112" s="10"/>
      <c r="G112" s="10"/>
      <c r="H112" s="10"/>
      <c r="I112" s="11"/>
      <c r="J112" s="260"/>
      <c r="K112" s="58">
        <f>E112*J112</f>
        <v>0</v>
      </c>
      <c r="L112" s="117"/>
      <c r="M112" s="88"/>
      <c r="N112" s="88"/>
      <c r="O112" s="88"/>
      <c r="P112" s="88"/>
      <c r="Q112" s="88"/>
      <c r="R112" s="88"/>
      <c r="S112" s="88"/>
      <c r="T112" s="88"/>
    </row>
    <row r="113" spans="1:20" ht="90" x14ac:dyDescent="0.25">
      <c r="C113" s="70" t="s">
        <v>209</v>
      </c>
      <c r="E113" s="12"/>
      <c r="F113" s="10"/>
      <c r="G113" s="10"/>
      <c r="H113" s="10"/>
      <c r="I113" s="11"/>
      <c r="J113" s="100"/>
      <c r="M113" s="88"/>
      <c r="N113" s="88"/>
      <c r="O113" s="88"/>
      <c r="P113" s="88"/>
      <c r="Q113" s="88"/>
      <c r="R113" s="88"/>
      <c r="S113" s="88"/>
      <c r="T113" s="88"/>
    </row>
    <row r="114" spans="1:20" x14ac:dyDescent="0.25">
      <c r="C114" s="25" t="s">
        <v>1</v>
      </c>
      <c r="D114" s="26"/>
      <c r="E114" s="27"/>
      <c r="F114" s="28"/>
      <c r="G114" s="28"/>
      <c r="H114" s="29"/>
      <c r="I114" s="30"/>
      <c r="J114" s="124"/>
      <c r="K114" s="31">
        <f>SUM(K112:K113)</f>
        <v>0</v>
      </c>
      <c r="M114" s="88"/>
      <c r="N114" s="88"/>
      <c r="O114" s="88"/>
      <c r="P114" s="88"/>
      <c r="Q114" s="88"/>
      <c r="R114" s="88"/>
      <c r="S114" s="88"/>
      <c r="T114" s="88"/>
    </row>
    <row r="115" spans="1:20" s="72" customFormat="1" x14ac:dyDescent="0.25">
      <c r="A115" s="240"/>
      <c r="B115" s="162" t="s">
        <v>37</v>
      </c>
      <c r="C115" s="72" t="s">
        <v>99</v>
      </c>
      <c r="D115" s="13" t="s">
        <v>11</v>
      </c>
      <c r="E115" s="76">
        <v>1</v>
      </c>
      <c r="F115" s="10"/>
      <c r="G115" s="10"/>
      <c r="H115" s="10"/>
      <c r="I115" s="11"/>
      <c r="J115" s="260"/>
      <c r="K115" s="58">
        <f>E115*J115</f>
        <v>0</v>
      </c>
      <c r="M115" s="88"/>
      <c r="N115" s="88"/>
      <c r="O115" s="88"/>
      <c r="P115" s="88"/>
      <c r="Q115" s="88"/>
      <c r="R115" s="88"/>
      <c r="S115" s="88"/>
      <c r="T115" s="88"/>
    </row>
    <row r="116" spans="1:20" s="72" customFormat="1" ht="90" x14ac:dyDescent="0.25">
      <c r="A116" s="240"/>
      <c r="B116" s="162"/>
      <c r="C116" s="70" t="s">
        <v>210</v>
      </c>
      <c r="D116" s="13"/>
      <c r="E116" s="12"/>
      <c r="F116" s="10"/>
      <c r="G116" s="10"/>
      <c r="H116" s="10"/>
      <c r="I116" s="11"/>
      <c r="J116" s="100"/>
      <c r="M116" s="88"/>
      <c r="N116" s="88"/>
      <c r="O116" s="88"/>
      <c r="P116" s="88"/>
      <c r="Q116" s="88"/>
      <c r="R116" s="88"/>
      <c r="S116" s="88"/>
      <c r="T116" s="88"/>
    </row>
    <row r="117" spans="1:20" s="72" customFormat="1" x14ac:dyDescent="0.25">
      <c r="A117" s="240"/>
      <c r="B117" s="162"/>
      <c r="C117" s="25" t="s">
        <v>1</v>
      </c>
      <c r="D117" s="26"/>
      <c r="E117" s="27"/>
      <c r="F117" s="28"/>
      <c r="G117" s="28"/>
      <c r="H117" s="29"/>
      <c r="I117" s="30"/>
      <c r="J117" s="124"/>
      <c r="K117" s="31">
        <f>SUM(K115:K116)</f>
        <v>0</v>
      </c>
      <c r="M117" s="88"/>
      <c r="N117" s="88"/>
      <c r="O117" s="88"/>
      <c r="P117" s="88"/>
      <c r="Q117" s="88"/>
      <c r="R117" s="88"/>
      <c r="S117" s="88"/>
      <c r="T117" s="88"/>
    </row>
    <row r="118" spans="1:20" s="72" customFormat="1" x14ac:dyDescent="0.25">
      <c r="A118" s="240"/>
      <c r="B118" s="162" t="s">
        <v>38</v>
      </c>
      <c r="C118" s="72" t="s">
        <v>100</v>
      </c>
      <c r="D118" s="13" t="s">
        <v>11</v>
      </c>
      <c r="E118" s="76">
        <v>2</v>
      </c>
      <c r="F118" s="10"/>
      <c r="G118" s="10"/>
      <c r="H118" s="10"/>
      <c r="I118" s="11"/>
      <c r="J118" s="260"/>
      <c r="K118" s="58">
        <f>E118*J118</f>
        <v>0</v>
      </c>
      <c r="L118" s="117"/>
      <c r="M118" s="88"/>
      <c r="N118" s="88"/>
      <c r="O118" s="88"/>
      <c r="P118" s="88"/>
      <c r="Q118" s="88"/>
      <c r="R118" s="88"/>
      <c r="S118" s="88"/>
      <c r="T118" s="88"/>
    </row>
    <row r="119" spans="1:20" s="72" customFormat="1" ht="90" x14ac:dyDescent="0.25">
      <c r="A119" s="240"/>
      <c r="B119" s="162"/>
      <c r="C119" s="70" t="s">
        <v>151</v>
      </c>
      <c r="D119" s="13"/>
      <c r="E119" s="12"/>
      <c r="F119" s="10"/>
      <c r="G119" s="10"/>
      <c r="H119" s="10"/>
      <c r="I119" s="11"/>
      <c r="J119" s="100"/>
      <c r="M119" s="88"/>
      <c r="N119" s="88"/>
      <c r="O119" s="88"/>
      <c r="P119" s="88"/>
      <c r="Q119" s="88"/>
      <c r="R119" s="88"/>
      <c r="S119" s="88"/>
      <c r="T119" s="88"/>
    </row>
    <row r="120" spans="1:20" s="72" customFormat="1" x14ac:dyDescent="0.25">
      <c r="A120" s="240"/>
      <c r="B120" s="162"/>
      <c r="C120" s="25" t="s">
        <v>1</v>
      </c>
      <c r="D120" s="26"/>
      <c r="E120" s="27"/>
      <c r="F120" s="28"/>
      <c r="G120" s="28"/>
      <c r="H120" s="29"/>
      <c r="I120" s="30"/>
      <c r="J120" s="124"/>
      <c r="K120" s="31">
        <f>SUM(K118:K119)</f>
        <v>0</v>
      </c>
      <c r="M120" s="88"/>
      <c r="N120" s="88"/>
      <c r="O120" s="88"/>
      <c r="P120" s="88"/>
      <c r="Q120" s="88"/>
      <c r="R120" s="88"/>
      <c r="S120" s="88"/>
      <c r="T120" s="88"/>
    </row>
    <row r="121" spans="1:20" s="72" customFormat="1" x14ac:dyDescent="0.25">
      <c r="A121" s="240"/>
      <c r="B121" s="162" t="s">
        <v>39</v>
      </c>
      <c r="C121" s="72" t="s">
        <v>101</v>
      </c>
      <c r="D121" s="13"/>
      <c r="E121" s="12"/>
      <c r="F121" s="10"/>
      <c r="G121" s="10"/>
      <c r="H121" s="10"/>
      <c r="I121" s="11"/>
      <c r="J121" s="126"/>
      <c r="K121" s="58"/>
      <c r="M121" s="88"/>
      <c r="N121" s="88"/>
      <c r="O121" s="88"/>
      <c r="P121" s="88"/>
      <c r="Q121" s="88"/>
      <c r="R121" s="88"/>
      <c r="S121" s="88"/>
      <c r="T121" s="88"/>
    </row>
    <row r="122" spans="1:20" s="72" customFormat="1" ht="90" x14ac:dyDescent="0.25">
      <c r="A122" s="240"/>
      <c r="B122" s="162"/>
      <c r="C122" s="70" t="s">
        <v>152</v>
      </c>
      <c r="D122" s="13"/>
      <c r="E122" s="12"/>
      <c r="F122" s="10"/>
      <c r="G122" s="10"/>
      <c r="H122" s="10"/>
      <c r="I122" s="11"/>
      <c r="J122" s="126"/>
      <c r="K122" s="58"/>
      <c r="M122" s="88"/>
      <c r="N122" s="88"/>
      <c r="O122" s="88"/>
      <c r="P122" s="88"/>
      <c r="Q122" s="88"/>
      <c r="R122" s="88"/>
      <c r="S122" s="88"/>
      <c r="T122" s="88"/>
    </row>
    <row r="123" spans="1:20" s="72" customFormat="1" x14ac:dyDescent="0.25">
      <c r="A123" s="240"/>
      <c r="B123" s="162"/>
      <c r="C123" s="43" t="s">
        <v>84</v>
      </c>
      <c r="D123" s="13" t="s">
        <v>11</v>
      </c>
      <c r="E123" s="12">
        <v>1</v>
      </c>
      <c r="F123" s="10"/>
      <c r="G123" s="10"/>
      <c r="H123" s="10"/>
      <c r="I123" s="11"/>
      <c r="J123" s="260"/>
      <c r="K123" s="58">
        <f>E123*J123</f>
        <v>0</v>
      </c>
      <c r="M123" s="88"/>
      <c r="N123" s="88"/>
      <c r="O123" s="88"/>
      <c r="P123" s="88"/>
      <c r="Q123" s="88"/>
      <c r="R123" s="88"/>
      <c r="S123" s="88"/>
      <c r="T123" s="88"/>
    </row>
    <row r="124" spans="1:20" s="72" customFormat="1" x14ac:dyDescent="0.25">
      <c r="A124" s="240"/>
      <c r="B124" s="162"/>
      <c r="C124" s="43" t="s">
        <v>85</v>
      </c>
      <c r="D124" s="13" t="s">
        <v>11</v>
      </c>
      <c r="E124" s="12">
        <v>1</v>
      </c>
      <c r="F124" s="10"/>
      <c r="G124" s="10"/>
      <c r="H124" s="10"/>
      <c r="I124" s="11"/>
      <c r="J124" s="260"/>
      <c r="K124" s="58">
        <f>E124*J124</f>
        <v>0</v>
      </c>
      <c r="M124" s="88"/>
      <c r="N124" s="88"/>
      <c r="O124" s="88"/>
      <c r="P124" s="88"/>
      <c r="Q124" s="88"/>
      <c r="R124" s="88"/>
      <c r="S124" s="88"/>
      <c r="T124" s="88"/>
    </row>
    <row r="125" spans="1:20" s="72" customFormat="1" x14ac:dyDescent="0.25">
      <c r="A125" s="240"/>
      <c r="B125" s="162"/>
      <c r="C125" s="25" t="s">
        <v>1</v>
      </c>
      <c r="D125" s="26"/>
      <c r="E125" s="27"/>
      <c r="F125" s="28"/>
      <c r="G125" s="28"/>
      <c r="H125" s="29"/>
      <c r="I125" s="30"/>
      <c r="J125" s="124"/>
      <c r="K125" s="31">
        <f>SUM(K121:K124)</f>
        <v>0</v>
      </c>
      <c r="M125" s="88"/>
      <c r="N125" s="88"/>
      <c r="O125" s="88"/>
      <c r="P125" s="88"/>
      <c r="Q125" s="88"/>
      <c r="R125" s="88"/>
      <c r="S125" s="88"/>
      <c r="T125" s="88"/>
    </row>
    <row r="126" spans="1:20" s="72" customFormat="1" x14ac:dyDescent="0.25">
      <c r="A126" s="240"/>
      <c r="B126" s="162" t="s">
        <v>40</v>
      </c>
      <c r="C126" s="72" t="s">
        <v>228</v>
      </c>
      <c r="D126" s="13" t="s">
        <v>11</v>
      </c>
      <c r="E126" s="173">
        <v>1</v>
      </c>
      <c r="F126" s="10"/>
      <c r="G126" s="10"/>
      <c r="H126" s="10"/>
      <c r="I126" s="11"/>
      <c r="J126" s="260"/>
      <c r="K126" s="58">
        <f>E126*J126</f>
        <v>0</v>
      </c>
      <c r="M126" s="88"/>
      <c r="N126" s="88"/>
      <c r="O126" s="88"/>
      <c r="P126" s="88"/>
      <c r="Q126" s="88"/>
      <c r="R126" s="88"/>
      <c r="S126" s="88"/>
      <c r="T126" s="88"/>
    </row>
    <row r="127" spans="1:20" s="72" customFormat="1" ht="105" x14ac:dyDescent="0.25">
      <c r="A127" s="240"/>
      <c r="B127" s="162"/>
      <c r="C127" s="70" t="s">
        <v>230</v>
      </c>
      <c r="D127" s="13"/>
      <c r="E127" s="12"/>
      <c r="F127" s="10"/>
      <c r="G127" s="10"/>
      <c r="H127" s="10"/>
      <c r="I127" s="11"/>
      <c r="J127" s="100"/>
      <c r="M127" s="88"/>
      <c r="N127" s="88"/>
      <c r="O127" s="88"/>
      <c r="P127" s="88"/>
      <c r="Q127" s="88"/>
      <c r="R127" s="88"/>
      <c r="S127" s="88"/>
      <c r="T127" s="88"/>
    </row>
    <row r="128" spans="1:20" s="72" customFormat="1" x14ac:dyDescent="0.25">
      <c r="A128" s="240"/>
      <c r="B128" s="162"/>
      <c r="C128" s="25" t="s">
        <v>1</v>
      </c>
      <c r="D128" s="26"/>
      <c r="E128" s="27"/>
      <c r="F128" s="28"/>
      <c r="G128" s="28"/>
      <c r="H128" s="29"/>
      <c r="I128" s="30"/>
      <c r="J128" s="124"/>
      <c r="K128" s="31">
        <f>SUM(K126:K127)</f>
        <v>0</v>
      </c>
      <c r="M128" s="88"/>
      <c r="N128" s="88"/>
      <c r="O128" s="88"/>
      <c r="P128" s="88"/>
      <c r="Q128" s="88"/>
      <c r="R128" s="88"/>
      <c r="S128" s="88"/>
      <c r="T128" s="88"/>
    </row>
    <row r="129" spans="1:20" s="202" customFormat="1" x14ac:dyDescent="0.25">
      <c r="A129" s="240"/>
      <c r="B129" s="240" t="s">
        <v>41</v>
      </c>
      <c r="C129" s="202" t="s">
        <v>178</v>
      </c>
      <c r="D129" s="207" t="s">
        <v>11</v>
      </c>
      <c r="E129" s="230">
        <v>4</v>
      </c>
      <c r="F129" s="204"/>
      <c r="G129" s="204"/>
      <c r="H129" s="204"/>
      <c r="I129" s="205"/>
      <c r="J129" s="260"/>
      <c r="K129" s="226">
        <f>E129*J129</f>
        <v>0</v>
      </c>
      <c r="M129" s="234"/>
      <c r="N129" s="234"/>
      <c r="O129" s="234"/>
      <c r="P129" s="234"/>
      <c r="Q129" s="234"/>
      <c r="R129" s="234"/>
      <c r="S129" s="234"/>
      <c r="T129" s="234"/>
    </row>
    <row r="130" spans="1:20" s="202" customFormat="1" ht="105" x14ac:dyDescent="0.25">
      <c r="A130" s="240"/>
      <c r="B130" s="240"/>
      <c r="C130" s="203" t="s">
        <v>211</v>
      </c>
      <c r="D130" s="207"/>
      <c r="E130" s="206"/>
      <c r="F130" s="204"/>
      <c r="G130" s="204"/>
      <c r="H130" s="204"/>
      <c r="I130" s="205"/>
      <c r="J130" s="237"/>
      <c r="M130" s="234"/>
      <c r="N130" s="234"/>
      <c r="O130" s="234"/>
      <c r="P130" s="234"/>
      <c r="Q130" s="234"/>
      <c r="R130" s="234"/>
      <c r="S130" s="234"/>
      <c r="T130" s="234"/>
    </row>
    <row r="131" spans="1:20" s="202" customFormat="1" x14ac:dyDescent="0.25">
      <c r="A131" s="240"/>
      <c r="B131" s="240"/>
      <c r="C131" s="209" t="s">
        <v>1</v>
      </c>
      <c r="D131" s="210"/>
      <c r="E131" s="211"/>
      <c r="F131" s="212"/>
      <c r="G131" s="212"/>
      <c r="H131" s="213"/>
      <c r="I131" s="214"/>
      <c r="J131" s="241"/>
      <c r="K131" s="215">
        <f>SUM(K129:K130)</f>
        <v>0</v>
      </c>
      <c r="M131" s="234"/>
      <c r="N131" s="234"/>
      <c r="O131" s="234"/>
      <c r="P131" s="234"/>
      <c r="Q131" s="234"/>
      <c r="R131" s="234"/>
      <c r="S131" s="234"/>
      <c r="T131" s="234"/>
    </row>
    <row r="132" spans="1:20" s="151" customFormat="1" ht="30" x14ac:dyDescent="0.25">
      <c r="A132" s="240"/>
      <c r="B132" s="240" t="s">
        <v>42</v>
      </c>
      <c r="C132" s="152" t="s">
        <v>153</v>
      </c>
      <c r="D132" s="156" t="s">
        <v>11</v>
      </c>
      <c r="E132" s="173">
        <v>1</v>
      </c>
      <c r="F132" s="153"/>
      <c r="G132" s="153"/>
      <c r="H132" s="153"/>
      <c r="I132" s="154"/>
      <c r="J132" s="260"/>
      <c r="K132" s="159">
        <f>E132*J132</f>
        <v>0</v>
      </c>
      <c r="M132" s="161"/>
      <c r="N132" s="161"/>
      <c r="O132" s="161"/>
      <c r="P132" s="161"/>
      <c r="Q132" s="161"/>
      <c r="R132" s="161"/>
      <c r="S132" s="161"/>
      <c r="T132" s="161"/>
    </row>
    <row r="133" spans="1:20" s="72" customFormat="1" ht="45" x14ac:dyDescent="0.25">
      <c r="A133" s="240"/>
      <c r="B133" s="240"/>
      <c r="C133" s="70" t="s">
        <v>154</v>
      </c>
      <c r="D133" s="13"/>
      <c r="E133" s="12"/>
      <c r="F133" s="10"/>
      <c r="G133" s="10"/>
      <c r="H133" s="10"/>
      <c r="I133" s="11"/>
      <c r="J133" s="100"/>
      <c r="M133" s="88"/>
      <c r="N133" s="88"/>
      <c r="O133" s="88"/>
      <c r="P133" s="88"/>
      <c r="Q133" s="88"/>
      <c r="R133" s="88"/>
      <c r="S133" s="88"/>
      <c r="T133" s="88"/>
    </row>
    <row r="134" spans="1:20" s="72" customFormat="1" x14ac:dyDescent="0.25">
      <c r="A134" s="240"/>
      <c r="B134" s="240"/>
      <c r="C134" s="25" t="s">
        <v>1</v>
      </c>
      <c r="D134" s="26"/>
      <c r="E134" s="27"/>
      <c r="F134" s="28"/>
      <c r="G134" s="28"/>
      <c r="H134" s="29"/>
      <c r="I134" s="30"/>
      <c r="J134" s="124"/>
      <c r="K134" s="31">
        <f>SUM(K132:K133)</f>
        <v>0</v>
      </c>
      <c r="M134" s="88"/>
      <c r="N134" s="88"/>
      <c r="O134" s="88"/>
      <c r="P134" s="88"/>
      <c r="Q134" s="88"/>
      <c r="R134" s="88"/>
      <c r="S134" s="88"/>
      <c r="T134" s="88"/>
    </row>
    <row r="135" spans="1:20" s="72" customFormat="1" ht="30" x14ac:dyDescent="0.25">
      <c r="A135" s="240"/>
      <c r="B135" s="240" t="s">
        <v>66</v>
      </c>
      <c r="C135" s="172" t="s">
        <v>217</v>
      </c>
      <c r="D135" s="13" t="s">
        <v>11</v>
      </c>
      <c r="E135" s="173">
        <v>1</v>
      </c>
      <c r="F135" s="10"/>
      <c r="G135" s="10"/>
      <c r="H135" s="10"/>
      <c r="I135" s="11"/>
      <c r="J135" s="260"/>
      <c r="K135" s="58">
        <f>E135*J135</f>
        <v>0</v>
      </c>
      <c r="L135" s="117"/>
      <c r="M135" s="88"/>
      <c r="N135" s="88"/>
      <c r="O135" s="88"/>
      <c r="P135" s="88"/>
      <c r="Q135" s="88"/>
      <c r="R135" s="88"/>
      <c r="S135" s="88"/>
      <c r="T135" s="88"/>
    </row>
    <row r="136" spans="1:20" s="72" customFormat="1" ht="45" x14ac:dyDescent="0.25">
      <c r="A136" s="240"/>
      <c r="B136" s="240"/>
      <c r="C136" s="171" t="s">
        <v>218</v>
      </c>
      <c r="D136" s="13"/>
      <c r="E136" s="12"/>
      <c r="F136" s="10"/>
      <c r="G136" s="10"/>
      <c r="H136" s="10"/>
      <c r="I136" s="11"/>
      <c r="J136" s="100"/>
      <c r="M136" s="88"/>
      <c r="N136" s="88"/>
      <c r="O136" s="88"/>
      <c r="P136" s="88"/>
      <c r="Q136" s="88"/>
      <c r="R136" s="88"/>
      <c r="S136" s="88"/>
      <c r="T136" s="88"/>
    </row>
    <row r="137" spans="1:20" s="72" customFormat="1" x14ac:dyDescent="0.25">
      <c r="A137" s="240"/>
      <c r="B137" s="240"/>
      <c r="C137" s="25" t="s">
        <v>1</v>
      </c>
      <c r="D137" s="26"/>
      <c r="E137" s="27"/>
      <c r="F137" s="28"/>
      <c r="G137" s="28"/>
      <c r="H137" s="29"/>
      <c r="I137" s="30"/>
      <c r="J137" s="124"/>
      <c r="K137" s="31">
        <f>SUM(K135:K136)</f>
        <v>0</v>
      </c>
      <c r="M137" s="88"/>
      <c r="N137" s="88"/>
      <c r="O137" s="88"/>
      <c r="P137" s="88"/>
      <c r="Q137" s="88"/>
      <c r="R137" s="88"/>
      <c r="S137" s="88"/>
      <c r="T137" s="88"/>
    </row>
    <row r="138" spans="1:20" s="202" customFormat="1" ht="30" x14ac:dyDescent="0.25">
      <c r="A138" s="240"/>
      <c r="B138" s="240" t="s">
        <v>268</v>
      </c>
      <c r="C138" s="172" t="s">
        <v>243</v>
      </c>
      <c r="D138" s="207" t="s">
        <v>11</v>
      </c>
      <c r="E138" s="230">
        <v>2</v>
      </c>
      <c r="F138" s="204"/>
      <c r="G138" s="204"/>
      <c r="H138" s="204"/>
      <c r="I138" s="205"/>
      <c r="J138" s="260"/>
      <c r="K138" s="226">
        <f>E138*J138</f>
        <v>0</v>
      </c>
      <c r="L138" s="226"/>
      <c r="M138" s="234"/>
      <c r="N138" s="234"/>
      <c r="O138" s="234"/>
      <c r="P138" s="234"/>
      <c r="Q138" s="234"/>
      <c r="R138" s="234"/>
      <c r="S138" s="234"/>
      <c r="T138" s="234"/>
    </row>
    <row r="139" spans="1:20" s="202" customFormat="1" ht="45" x14ac:dyDescent="0.25">
      <c r="A139" s="240"/>
      <c r="B139" s="240"/>
      <c r="C139" s="229" t="s">
        <v>221</v>
      </c>
      <c r="D139" s="207"/>
      <c r="E139" s="206"/>
      <c r="F139" s="204"/>
      <c r="G139" s="204"/>
      <c r="H139" s="204"/>
      <c r="I139" s="205"/>
      <c r="J139" s="237"/>
      <c r="M139" s="234"/>
      <c r="N139" s="234"/>
      <c r="O139" s="234"/>
      <c r="P139" s="234"/>
      <c r="Q139" s="234"/>
      <c r="R139" s="234"/>
      <c r="S139" s="234"/>
      <c r="T139" s="234"/>
    </row>
    <row r="140" spans="1:20" s="202" customFormat="1" x14ac:dyDescent="0.25">
      <c r="A140" s="240"/>
      <c r="B140" s="240"/>
      <c r="C140" s="209"/>
      <c r="D140" s="210"/>
      <c r="E140" s="211"/>
      <c r="F140" s="212"/>
      <c r="G140" s="212"/>
      <c r="H140" s="213"/>
      <c r="I140" s="214"/>
      <c r="J140" s="241"/>
      <c r="K140" s="215">
        <f>SUM(K138:K139)</f>
        <v>0</v>
      </c>
      <c r="M140" s="234"/>
      <c r="N140" s="234"/>
      <c r="O140" s="234"/>
      <c r="P140" s="234"/>
      <c r="Q140" s="234"/>
      <c r="R140" s="234"/>
      <c r="S140" s="234"/>
      <c r="T140" s="234"/>
    </row>
    <row r="141" spans="1:20" s="202" customFormat="1" ht="30" x14ac:dyDescent="0.25">
      <c r="A141" s="240"/>
      <c r="B141" s="240" t="s">
        <v>269</v>
      </c>
      <c r="C141" s="172" t="s">
        <v>224</v>
      </c>
      <c r="D141" s="207" t="s">
        <v>11</v>
      </c>
      <c r="E141" s="230">
        <v>1</v>
      </c>
      <c r="F141" s="204"/>
      <c r="G141" s="204"/>
      <c r="H141" s="204"/>
      <c r="I141" s="205"/>
      <c r="J141" s="260"/>
      <c r="K141" s="226">
        <f>E141*J141</f>
        <v>0</v>
      </c>
      <c r="L141" s="226"/>
      <c r="M141" s="234"/>
      <c r="N141" s="234"/>
      <c r="O141" s="234"/>
      <c r="P141" s="234"/>
      <c r="Q141" s="234"/>
      <c r="R141" s="234"/>
      <c r="S141" s="234"/>
      <c r="T141" s="234"/>
    </row>
    <row r="142" spans="1:20" s="202" customFormat="1" ht="60" x14ac:dyDescent="0.25">
      <c r="A142" s="240"/>
      <c r="B142" s="240"/>
      <c r="C142" s="229" t="s">
        <v>222</v>
      </c>
      <c r="D142" s="207"/>
      <c r="E142" s="206"/>
      <c r="F142" s="204"/>
      <c r="G142" s="204"/>
      <c r="H142" s="204"/>
      <c r="I142" s="205"/>
      <c r="J142" s="237"/>
      <c r="M142" s="234"/>
      <c r="N142" s="234"/>
      <c r="O142" s="234"/>
      <c r="P142" s="234"/>
      <c r="Q142" s="234"/>
      <c r="R142" s="234"/>
      <c r="S142" s="234"/>
      <c r="T142" s="234"/>
    </row>
    <row r="143" spans="1:20" s="202" customFormat="1" x14ac:dyDescent="0.25">
      <c r="A143" s="240"/>
      <c r="B143" s="240"/>
      <c r="C143" s="209"/>
      <c r="D143" s="210"/>
      <c r="E143" s="211"/>
      <c r="F143" s="212"/>
      <c r="G143" s="212"/>
      <c r="H143" s="213"/>
      <c r="I143" s="214"/>
      <c r="J143" s="241"/>
      <c r="K143" s="215">
        <f>SUM(K141:K142)</f>
        <v>0</v>
      </c>
      <c r="M143" s="234"/>
      <c r="N143" s="234"/>
      <c r="O143" s="234"/>
      <c r="P143" s="234"/>
      <c r="Q143" s="234"/>
      <c r="R143" s="234"/>
      <c r="S143" s="234"/>
      <c r="T143" s="234"/>
    </row>
    <row r="144" spans="1:20" s="202" customFormat="1" x14ac:dyDescent="0.25">
      <c r="A144" s="240"/>
      <c r="B144" s="240" t="s">
        <v>270</v>
      </c>
      <c r="C144" s="172" t="s">
        <v>229</v>
      </c>
      <c r="D144" s="207" t="s">
        <v>11</v>
      </c>
      <c r="E144" s="230">
        <v>1</v>
      </c>
      <c r="F144" s="204"/>
      <c r="G144" s="204"/>
      <c r="H144" s="204"/>
      <c r="I144" s="205"/>
      <c r="J144" s="260"/>
      <c r="K144" s="226">
        <f>E144*J144</f>
        <v>0</v>
      </c>
      <c r="L144" s="226"/>
      <c r="M144" s="234"/>
      <c r="N144" s="234"/>
      <c r="O144" s="234"/>
      <c r="P144" s="234"/>
      <c r="Q144" s="234"/>
      <c r="R144" s="234"/>
      <c r="S144" s="234"/>
      <c r="T144" s="234"/>
    </row>
    <row r="145" spans="1:20" s="202" customFormat="1" ht="60" x14ac:dyDescent="0.25">
      <c r="A145" s="240"/>
      <c r="B145" s="240"/>
      <c r="C145" s="229" t="s">
        <v>231</v>
      </c>
      <c r="D145" s="207"/>
      <c r="E145" s="206"/>
      <c r="F145" s="204"/>
      <c r="G145" s="204"/>
      <c r="H145" s="204"/>
      <c r="I145" s="205"/>
      <c r="J145" s="237"/>
      <c r="M145" s="234"/>
      <c r="N145" s="234"/>
      <c r="O145" s="234"/>
      <c r="P145" s="234"/>
      <c r="Q145" s="234"/>
      <c r="R145" s="234"/>
      <c r="S145" s="234"/>
      <c r="T145" s="234"/>
    </row>
    <row r="146" spans="1:20" s="202" customFormat="1" x14ac:dyDescent="0.25">
      <c r="A146" s="240"/>
      <c r="B146" s="240"/>
      <c r="C146" s="209"/>
      <c r="D146" s="210"/>
      <c r="E146" s="211"/>
      <c r="F146" s="212"/>
      <c r="G146" s="212"/>
      <c r="H146" s="213"/>
      <c r="I146" s="214"/>
      <c r="J146" s="241"/>
      <c r="K146" s="215">
        <f>SUM(K144:K145)</f>
        <v>0</v>
      </c>
      <c r="M146" s="234"/>
      <c r="N146" s="234"/>
      <c r="O146" s="234"/>
      <c r="P146" s="234"/>
      <c r="Q146" s="234"/>
      <c r="R146" s="234"/>
      <c r="S146" s="234"/>
      <c r="T146" s="234"/>
    </row>
    <row r="147" spans="1:20" x14ac:dyDescent="0.25">
      <c r="A147"/>
      <c r="B147"/>
      <c r="D147"/>
      <c r="J147"/>
    </row>
    <row r="148" spans="1:20" x14ac:dyDescent="0.25">
      <c r="A148"/>
      <c r="B148"/>
      <c r="D148"/>
      <c r="J148"/>
    </row>
    <row r="149" spans="1:20" x14ac:dyDescent="0.25">
      <c r="A149" s="261">
        <v>3</v>
      </c>
      <c r="B149" s="208" t="s">
        <v>259</v>
      </c>
      <c r="C149" s="208"/>
      <c r="D149" s="208"/>
      <c r="E149" s="208"/>
      <c r="F149" s="208"/>
      <c r="G149" s="208"/>
      <c r="H149" s="208"/>
      <c r="I149" s="208"/>
      <c r="J149" s="208"/>
      <c r="K149" s="236">
        <f>K150+K183</f>
        <v>0</v>
      </c>
    </row>
    <row r="150" spans="1:20" s="72" customFormat="1" x14ac:dyDescent="0.25">
      <c r="A150" s="248" t="s">
        <v>223</v>
      </c>
      <c r="B150" s="167"/>
      <c r="C150" s="21" t="s">
        <v>43</v>
      </c>
      <c r="D150" s="23"/>
      <c r="E150" s="23"/>
      <c r="F150" s="23"/>
      <c r="G150" s="23"/>
      <c r="H150" s="24"/>
      <c r="I150" s="24"/>
      <c r="J150" s="127"/>
      <c r="K150" s="40">
        <f>SUM(K151:K182)/2</f>
        <v>0</v>
      </c>
      <c r="M150" s="88"/>
      <c r="N150" s="88"/>
      <c r="O150" s="88"/>
      <c r="P150" s="88"/>
      <c r="Q150" s="88"/>
      <c r="R150" s="88"/>
      <c r="S150" s="88"/>
      <c r="T150" s="88"/>
    </row>
    <row r="151" spans="1:20" s="72" customFormat="1" ht="30" x14ac:dyDescent="0.25">
      <c r="A151" s="240"/>
      <c r="B151" s="168" t="s">
        <v>103</v>
      </c>
      <c r="C151" s="96" t="s">
        <v>272</v>
      </c>
      <c r="D151" s="13" t="s">
        <v>44</v>
      </c>
      <c r="E151" s="12">
        <v>12</v>
      </c>
      <c r="F151" s="10"/>
      <c r="G151" s="10"/>
      <c r="H151" s="10"/>
      <c r="I151" s="11"/>
      <c r="J151" s="238"/>
      <c r="K151" s="37">
        <f>E151*J151</f>
        <v>0</v>
      </c>
      <c r="M151" s="120"/>
      <c r="N151" s="88"/>
      <c r="O151" s="88"/>
      <c r="P151" s="88"/>
      <c r="Q151" s="88"/>
      <c r="R151" s="88"/>
      <c r="S151" s="88"/>
      <c r="T151" s="88"/>
    </row>
    <row r="152" spans="1:20" s="72" customFormat="1" ht="165" x14ac:dyDescent="0.25">
      <c r="A152" s="240"/>
      <c r="B152" s="162"/>
      <c r="C152" s="73" t="s">
        <v>271</v>
      </c>
      <c r="D152" s="13"/>
      <c r="E152" s="12"/>
      <c r="F152" s="10"/>
      <c r="G152" s="10"/>
      <c r="H152" s="10"/>
      <c r="I152" s="11"/>
      <c r="J152" s="100"/>
      <c r="M152" s="88"/>
      <c r="N152" s="88"/>
      <c r="O152" s="88"/>
      <c r="P152" s="88"/>
      <c r="Q152" s="88"/>
      <c r="R152" s="88"/>
      <c r="S152" s="88"/>
      <c r="T152" s="88"/>
    </row>
    <row r="153" spans="1:20" s="72" customFormat="1" x14ac:dyDescent="0.25">
      <c r="A153" s="240"/>
      <c r="B153" s="162"/>
      <c r="C153" s="25" t="s">
        <v>1</v>
      </c>
      <c r="D153" s="26"/>
      <c r="E153" s="27"/>
      <c r="F153" s="28"/>
      <c r="G153" s="28"/>
      <c r="H153" s="29"/>
      <c r="I153" s="30"/>
      <c r="J153" s="124"/>
      <c r="K153" s="31">
        <f>SUM(K151:K152)</f>
        <v>0</v>
      </c>
      <c r="M153" s="88"/>
      <c r="N153" s="88"/>
      <c r="O153" s="88"/>
      <c r="P153" s="88"/>
      <c r="Q153" s="88"/>
      <c r="R153" s="88"/>
      <c r="S153" s="88"/>
      <c r="T153" s="88"/>
    </row>
    <row r="154" spans="1:20" s="72" customFormat="1" x14ac:dyDescent="0.25">
      <c r="A154" s="240"/>
      <c r="B154" s="162" t="s">
        <v>45</v>
      </c>
      <c r="C154" s="72" t="s">
        <v>241</v>
      </c>
      <c r="D154" s="13" t="s">
        <v>44</v>
      </c>
      <c r="E154" s="12">
        <v>4</v>
      </c>
      <c r="F154" s="10"/>
      <c r="G154" s="231"/>
      <c r="H154" s="10"/>
      <c r="I154" s="11"/>
      <c r="J154" s="238"/>
      <c r="K154" s="37">
        <f>E154*J154</f>
        <v>0</v>
      </c>
      <c r="M154" s="88"/>
      <c r="N154" s="120"/>
      <c r="O154" s="88"/>
      <c r="P154" s="88"/>
      <c r="Q154" s="88"/>
      <c r="R154" s="88"/>
      <c r="S154" s="88"/>
      <c r="T154" s="88"/>
    </row>
    <row r="155" spans="1:20" s="72" customFormat="1" ht="240" x14ac:dyDescent="0.25">
      <c r="A155" s="240"/>
      <c r="B155" s="162"/>
      <c r="C155" s="73" t="s">
        <v>279</v>
      </c>
      <c r="D155" s="13"/>
      <c r="E155" s="12"/>
      <c r="F155" s="10"/>
      <c r="G155" s="10"/>
      <c r="H155" s="10"/>
      <c r="I155" s="11"/>
      <c r="J155" s="100"/>
      <c r="M155" s="88"/>
      <c r="N155" s="88"/>
      <c r="O155" s="88"/>
      <c r="P155" s="88"/>
      <c r="Q155" s="88"/>
      <c r="R155" s="88"/>
      <c r="S155" s="88"/>
      <c r="T155" s="88"/>
    </row>
    <row r="156" spans="1:20" s="72" customFormat="1" x14ac:dyDescent="0.25">
      <c r="A156" s="240"/>
      <c r="B156" s="162"/>
      <c r="C156" s="25" t="s">
        <v>1</v>
      </c>
      <c r="D156" s="26"/>
      <c r="E156" s="27"/>
      <c r="F156" s="28"/>
      <c r="G156" s="28"/>
      <c r="H156" s="29"/>
      <c r="I156" s="30"/>
      <c r="J156" s="124"/>
      <c r="K156" s="31">
        <f>SUM(K154:K155)</f>
        <v>0</v>
      </c>
      <c r="M156" s="88"/>
      <c r="N156" s="88"/>
      <c r="O156" s="88"/>
      <c r="P156" s="88"/>
      <c r="Q156" s="88"/>
      <c r="R156" s="88"/>
      <c r="S156" s="88"/>
      <c r="T156" s="88"/>
    </row>
    <row r="157" spans="1:20" s="72" customFormat="1" x14ac:dyDescent="0.25">
      <c r="A157" s="240"/>
      <c r="B157" s="162" t="s">
        <v>46</v>
      </c>
      <c r="C157" s="72" t="s">
        <v>240</v>
      </c>
      <c r="D157" s="13" t="s">
        <v>44</v>
      </c>
      <c r="E157" s="12">
        <v>4</v>
      </c>
      <c r="F157" s="10"/>
      <c r="G157" s="231"/>
      <c r="H157" s="10"/>
      <c r="I157" s="11"/>
      <c r="J157" s="238"/>
      <c r="K157" s="37">
        <f>E157*J157</f>
        <v>0</v>
      </c>
      <c r="M157" s="120"/>
      <c r="N157" s="88"/>
      <c r="O157" s="88"/>
      <c r="P157" s="88"/>
      <c r="Q157" s="88"/>
      <c r="R157" s="88"/>
      <c r="S157" s="88"/>
      <c r="T157" s="88"/>
    </row>
    <row r="158" spans="1:20" s="72" customFormat="1" ht="210" x14ac:dyDescent="0.25">
      <c r="A158" s="240"/>
      <c r="B158" s="162"/>
      <c r="C158" s="73" t="s">
        <v>280</v>
      </c>
      <c r="D158" s="13"/>
      <c r="E158" s="12"/>
      <c r="F158" s="10"/>
      <c r="G158" s="10"/>
      <c r="H158" s="10"/>
      <c r="I158" s="11"/>
      <c r="J158" s="100"/>
      <c r="M158" s="88"/>
      <c r="N158" s="88"/>
      <c r="O158" s="88"/>
      <c r="P158" s="88"/>
      <c r="Q158" s="88"/>
      <c r="R158" s="88"/>
      <c r="S158" s="88"/>
      <c r="T158" s="88"/>
    </row>
    <row r="159" spans="1:20" s="72" customFormat="1" x14ac:dyDescent="0.25">
      <c r="A159" s="240"/>
      <c r="B159" s="162"/>
      <c r="C159" s="25" t="s">
        <v>1</v>
      </c>
      <c r="D159" s="26"/>
      <c r="E159" s="27"/>
      <c r="F159" s="28"/>
      <c r="G159" s="28"/>
      <c r="H159" s="29"/>
      <c r="I159" s="30"/>
      <c r="J159" s="124"/>
      <c r="K159" s="31">
        <f>SUM(K157:K158)</f>
        <v>0</v>
      </c>
      <c r="M159" s="88"/>
      <c r="N159" s="88"/>
      <c r="O159" s="88"/>
      <c r="P159" s="88"/>
      <c r="Q159" s="88"/>
      <c r="R159" s="88"/>
      <c r="S159" s="88"/>
      <c r="T159" s="88"/>
    </row>
    <row r="160" spans="1:20" s="72" customFormat="1" x14ac:dyDescent="0.25">
      <c r="A160" s="240"/>
      <c r="B160" s="162" t="s">
        <v>47</v>
      </c>
      <c r="C160" s="72" t="s">
        <v>239</v>
      </c>
      <c r="D160" s="13" t="s">
        <v>44</v>
      </c>
      <c r="E160" s="12">
        <v>1</v>
      </c>
      <c r="F160" s="10"/>
      <c r="G160" s="231"/>
      <c r="H160" s="10"/>
      <c r="I160" s="11"/>
      <c r="J160" s="238"/>
      <c r="K160" s="37">
        <f>E160*J160</f>
        <v>0</v>
      </c>
      <c r="M160" s="120"/>
      <c r="N160" s="88"/>
      <c r="O160" s="88"/>
      <c r="P160" s="88"/>
      <c r="Q160" s="88"/>
      <c r="R160" s="88"/>
      <c r="S160" s="88"/>
      <c r="T160" s="88"/>
    </row>
    <row r="161" spans="1:20" s="72" customFormat="1" ht="240" x14ac:dyDescent="0.25">
      <c r="A161" s="240"/>
      <c r="B161" s="162"/>
      <c r="C161" s="73" t="s">
        <v>281</v>
      </c>
      <c r="D161" s="13"/>
      <c r="E161" s="12"/>
      <c r="F161" s="10"/>
      <c r="G161" s="10"/>
      <c r="H161" s="10"/>
      <c r="I161" s="11"/>
      <c r="J161" s="100"/>
      <c r="M161" s="88"/>
      <c r="N161" s="88"/>
      <c r="O161" s="88"/>
      <c r="P161" s="88"/>
      <c r="Q161" s="88"/>
      <c r="R161" s="88"/>
      <c r="S161" s="88"/>
      <c r="T161" s="88"/>
    </row>
    <row r="162" spans="1:20" s="72" customFormat="1" x14ac:dyDescent="0.25">
      <c r="A162" s="240"/>
      <c r="B162" s="162"/>
      <c r="C162" s="25" t="s">
        <v>1</v>
      </c>
      <c r="D162" s="26"/>
      <c r="E162" s="27"/>
      <c r="F162" s="28"/>
      <c r="G162" s="28"/>
      <c r="H162" s="29"/>
      <c r="I162" s="30"/>
      <c r="J162" s="124"/>
      <c r="K162" s="31">
        <f>SUM(K160:K161)</f>
        <v>0</v>
      </c>
      <c r="M162" s="88"/>
      <c r="N162" s="88"/>
      <c r="O162" s="88"/>
      <c r="P162" s="88"/>
      <c r="Q162" s="88"/>
      <c r="R162" s="88"/>
      <c r="S162" s="88"/>
      <c r="T162" s="88"/>
    </row>
    <row r="163" spans="1:20" s="72" customFormat="1" x14ac:dyDescent="0.25">
      <c r="A163" s="240"/>
      <c r="B163" s="162" t="s">
        <v>48</v>
      </c>
      <c r="C163" s="72" t="s">
        <v>238</v>
      </c>
      <c r="D163" s="13" t="s">
        <v>44</v>
      </c>
      <c r="E163" s="12">
        <v>1</v>
      </c>
      <c r="F163" s="10"/>
      <c r="G163" s="231"/>
      <c r="H163" s="10"/>
      <c r="I163" s="11"/>
      <c r="J163" s="238"/>
      <c r="K163" s="37">
        <f>E163*J163</f>
        <v>0</v>
      </c>
      <c r="M163" s="120"/>
      <c r="N163" s="88"/>
      <c r="O163" s="88"/>
      <c r="P163" s="88"/>
      <c r="Q163" s="88"/>
      <c r="R163" s="88"/>
      <c r="S163" s="88"/>
      <c r="T163" s="88"/>
    </row>
    <row r="164" spans="1:20" s="72" customFormat="1" ht="240" x14ac:dyDescent="0.25">
      <c r="A164" s="240"/>
      <c r="B164" s="162"/>
      <c r="C164" s="73" t="s">
        <v>282</v>
      </c>
      <c r="D164" s="13"/>
      <c r="E164" s="12"/>
      <c r="F164" s="10"/>
      <c r="G164" s="10"/>
      <c r="H164" s="10"/>
      <c r="I164" s="11"/>
      <c r="J164" s="100"/>
      <c r="M164" s="88"/>
      <c r="N164" s="88"/>
      <c r="O164" s="88"/>
      <c r="P164" s="88"/>
      <c r="Q164" s="88"/>
      <c r="R164" s="88"/>
      <c r="S164" s="88"/>
      <c r="T164" s="88"/>
    </row>
    <row r="165" spans="1:20" s="72" customFormat="1" x14ac:dyDescent="0.25">
      <c r="A165" s="240"/>
      <c r="B165" s="162"/>
      <c r="C165" s="25" t="s">
        <v>1</v>
      </c>
      <c r="D165" s="26"/>
      <c r="E165" s="27"/>
      <c r="F165" s="28"/>
      <c r="G165" s="28"/>
      <c r="H165" s="29"/>
      <c r="I165" s="30"/>
      <c r="J165" s="124"/>
      <c r="K165" s="31">
        <f>SUM(K163:K164)</f>
        <v>0</v>
      </c>
      <c r="M165" s="88"/>
      <c r="N165" s="88"/>
      <c r="O165" s="88"/>
      <c r="P165" s="88"/>
      <c r="Q165" s="88"/>
      <c r="R165" s="88"/>
      <c r="S165" s="88"/>
      <c r="T165" s="88"/>
    </row>
    <row r="166" spans="1:20" s="72" customFormat="1" x14ac:dyDescent="0.25">
      <c r="A166" s="240"/>
      <c r="B166" s="162" t="s">
        <v>49</v>
      </c>
      <c r="C166" s="72" t="s">
        <v>276</v>
      </c>
      <c r="D166" s="13" t="s">
        <v>12</v>
      </c>
      <c r="E166" s="230">
        <v>178</v>
      </c>
      <c r="F166" s="10"/>
      <c r="G166" s="231"/>
      <c r="H166" s="10"/>
      <c r="I166" s="11"/>
      <c r="J166" s="238"/>
      <c r="K166" s="37">
        <f>E166*J166</f>
        <v>0</v>
      </c>
      <c r="M166" s="88"/>
      <c r="N166" s="88"/>
      <c r="O166" s="88"/>
      <c r="P166" s="88"/>
      <c r="Q166" s="88"/>
      <c r="R166" s="88"/>
      <c r="S166" s="88"/>
      <c r="T166" s="88"/>
    </row>
    <row r="167" spans="1:20" s="72" customFormat="1" ht="90" x14ac:dyDescent="0.25">
      <c r="A167" s="240"/>
      <c r="B167" s="162"/>
      <c r="C167" s="178" t="s">
        <v>244</v>
      </c>
      <c r="D167" s="13"/>
      <c r="E167" s="12"/>
      <c r="F167" s="10"/>
      <c r="G167" s="10"/>
      <c r="H167" s="10"/>
      <c r="I167" s="11"/>
      <c r="J167" s="100"/>
      <c r="M167" s="120"/>
      <c r="N167" s="88"/>
      <c r="O167" s="88"/>
      <c r="P167" s="88"/>
      <c r="Q167" s="88"/>
      <c r="R167" s="88"/>
      <c r="S167" s="88"/>
      <c r="T167" s="88"/>
    </row>
    <row r="168" spans="1:20" s="72" customFormat="1" x14ac:dyDescent="0.25">
      <c r="A168" s="240"/>
      <c r="B168" s="162"/>
      <c r="C168" s="25" t="s">
        <v>1</v>
      </c>
      <c r="D168" s="26"/>
      <c r="E168" s="27"/>
      <c r="F168" s="28"/>
      <c r="G168" s="28"/>
      <c r="H168" s="29"/>
      <c r="I168" s="30"/>
      <c r="J168" s="124"/>
      <c r="K168" s="31">
        <f>SUM(K166:K167)</f>
        <v>0</v>
      </c>
      <c r="M168" s="88"/>
      <c r="N168" s="88"/>
      <c r="O168" s="88"/>
      <c r="P168" s="88"/>
      <c r="Q168" s="88"/>
      <c r="R168" s="88"/>
      <c r="S168" s="88"/>
      <c r="T168" s="88"/>
    </row>
    <row r="169" spans="1:20" s="72" customFormat="1" x14ac:dyDescent="0.25">
      <c r="A169" s="240"/>
      <c r="B169" s="162" t="s">
        <v>50</v>
      </c>
      <c r="C169" s="72" t="s">
        <v>277</v>
      </c>
      <c r="D169" s="13" t="s">
        <v>12</v>
      </c>
      <c r="E169" s="230">
        <v>75</v>
      </c>
      <c r="F169" s="10"/>
      <c r="G169" s="231"/>
      <c r="H169" s="10"/>
      <c r="I169" s="11"/>
      <c r="J169" s="238"/>
      <c r="K169" s="37">
        <f>E169*J169</f>
        <v>0</v>
      </c>
      <c r="M169" s="120"/>
      <c r="N169" s="88"/>
      <c r="O169" s="88"/>
      <c r="P169" s="88"/>
      <c r="Q169" s="88"/>
      <c r="R169" s="88"/>
      <c r="S169" s="88"/>
      <c r="T169" s="88"/>
    </row>
    <row r="170" spans="1:20" s="72" customFormat="1" ht="75" x14ac:dyDescent="0.25">
      <c r="A170" s="240"/>
      <c r="B170" s="162"/>
      <c r="C170" s="73" t="s">
        <v>245</v>
      </c>
      <c r="D170" s="13"/>
      <c r="E170" s="12"/>
      <c r="F170" s="10"/>
      <c r="G170" s="10"/>
      <c r="H170" s="10"/>
      <c r="I170" s="11"/>
      <c r="J170" s="100"/>
      <c r="M170" s="88"/>
      <c r="N170" s="88"/>
      <c r="O170" s="88"/>
      <c r="P170" s="88"/>
      <c r="Q170" s="88"/>
      <c r="R170" s="88"/>
      <c r="S170" s="88"/>
      <c r="T170" s="88"/>
    </row>
    <row r="171" spans="1:20" s="72" customFormat="1" x14ac:dyDescent="0.25">
      <c r="A171" s="240"/>
      <c r="B171" s="162"/>
      <c r="C171" s="25" t="s">
        <v>1</v>
      </c>
      <c r="D171" s="26"/>
      <c r="E171" s="27"/>
      <c r="F171" s="28"/>
      <c r="G171" s="28"/>
      <c r="H171" s="29"/>
      <c r="I171" s="30"/>
      <c r="J171" s="124"/>
      <c r="K171" s="31">
        <f>SUM(K169:K170)</f>
        <v>0</v>
      </c>
      <c r="M171" s="88"/>
      <c r="N171" s="88"/>
      <c r="O171" s="88"/>
      <c r="P171" s="88"/>
      <c r="Q171" s="88"/>
      <c r="R171" s="88"/>
      <c r="S171" s="88"/>
      <c r="T171" s="88"/>
    </row>
    <row r="172" spans="1:20" s="72" customFormat="1" ht="30" x14ac:dyDescent="0.25">
      <c r="A172" s="240"/>
      <c r="B172" s="162" t="s">
        <v>51</v>
      </c>
      <c r="C172" s="203" t="s">
        <v>274</v>
      </c>
      <c r="D172" s="13" t="s">
        <v>44</v>
      </c>
      <c r="E172" s="12">
        <f>4*12</f>
        <v>48</v>
      </c>
      <c r="F172" s="10"/>
      <c r="G172" s="10"/>
      <c r="H172" s="10"/>
      <c r="I172" s="11"/>
      <c r="J172" s="238"/>
      <c r="K172" s="37">
        <f>E172*J172</f>
        <v>0</v>
      </c>
      <c r="M172" s="120"/>
      <c r="N172" s="88"/>
      <c r="O172" s="88"/>
      <c r="P172" s="88"/>
      <c r="Q172" s="88"/>
      <c r="R172" s="88"/>
      <c r="S172" s="88"/>
      <c r="T172" s="88"/>
    </row>
    <row r="173" spans="1:20" s="72" customFormat="1" ht="60" x14ac:dyDescent="0.25">
      <c r="A173" s="240"/>
      <c r="B173" s="162"/>
      <c r="C173" s="73" t="s">
        <v>161</v>
      </c>
      <c r="D173" s="13"/>
      <c r="E173" s="12"/>
      <c r="F173" s="10"/>
      <c r="G173" s="10"/>
      <c r="H173" s="10"/>
      <c r="I173" s="11"/>
      <c r="J173" s="100"/>
      <c r="M173" s="88"/>
      <c r="N173" s="88"/>
      <c r="O173" s="88"/>
      <c r="P173" s="88"/>
      <c r="Q173" s="88"/>
      <c r="R173" s="88"/>
      <c r="S173" s="88"/>
      <c r="T173" s="88"/>
    </row>
    <row r="174" spans="1:20" s="72" customFormat="1" x14ac:dyDescent="0.25">
      <c r="A174" s="240"/>
      <c r="B174" s="162"/>
      <c r="C174" s="25" t="s">
        <v>1</v>
      </c>
      <c r="D174" s="26"/>
      <c r="E174" s="27"/>
      <c r="F174" s="28"/>
      <c r="G174" s="28"/>
      <c r="H174" s="29"/>
      <c r="I174" s="30"/>
      <c r="J174" s="124"/>
      <c r="K174" s="31">
        <f>SUM(K172:K173)</f>
        <v>0</v>
      </c>
      <c r="M174" s="88"/>
      <c r="N174" s="88"/>
      <c r="O174" s="88"/>
      <c r="P174" s="88"/>
      <c r="Q174" s="88"/>
      <c r="R174" s="88"/>
      <c r="S174" s="88"/>
      <c r="T174" s="88"/>
    </row>
    <row r="175" spans="1:20" s="72" customFormat="1" ht="31.5" customHeight="1" x14ac:dyDescent="0.25">
      <c r="A175" s="240"/>
      <c r="B175" s="162" t="s">
        <v>52</v>
      </c>
      <c r="C175" s="203" t="s">
        <v>275</v>
      </c>
      <c r="D175" s="235" t="s">
        <v>78</v>
      </c>
      <c r="E175" s="230">
        <v>20</v>
      </c>
      <c r="F175" s="10"/>
      <c r="G175" s="231"/>
      <c r="H175" s="10"/>
      <c r="I175" s="11"/>
      <c r="J175" s="238"/>
      <c r="K175" s="37">
        <f>E175*J175</f>
        <v>0</v>
      </c>
      <c r="M175" s="88"/>
      <c r="N175" s="88"/>
      <c r="O175" s="88"/>
      <c r="P175" s="88"/>
      <c r="Q175" s="88"/>
      <c r="R175" s="88"/>
      <c r="S175" s="88"/>
      <c r="T175" s="88"/>
    </row>
    <row r="176" spans="1:20" s="72" customFormat="1" ht="75" x14ac:dyDescent="0.25">
      <c r="A176" s="240"/>
      <c r="B176" s="162"/>
      <c r="C176" s="179" t="s">
        <v>162</v>
      </c>
      <c r="D176" s="13"/>
      <c r="E176" s="12"/>
      <c r="F176" s="10"/>
      <c r="G176" s="10"/>
      <c r="H176" s="10"/>
      <c r="I176" s="11"/>
      <c r="J176" s="100"/>
      <c r="M176" s="120"/>
      <c r="N176" s="88"/>
      <c r="O176" s="88"/>
      <c r="P176" s="88"/>
      <c r="Q176" s="88"/>
      <c r="R176" s="88"/>
      <c r="S176" s="88"/>
      <c r="T176" s="88"/>
    </row>
    <row r="177" spans="1:20" s="72" customFormat="1" x14ac:dyDescent="0.25">
      <c r="A177" s="240"/>
      <c r="B177" s="162"/>
      <c r="C177" s="25" t="s">
        <v>1</v>
      </c>
      <c r="D177" s="26"/>
      <c r="E177" s="27"/>
      <c r="F177" s="28"/>
      <c r="G177" s="28"/>
      <c r="H177" s="29"/>
      <c r="I177" s="30"/>
      <c r="J177" s="124"/>
      <c r="K177" s="31">
        <f>SUM(K175:K176)</f>
        <v>0</v>
      </c>
      <c r="M177" s="88"/>
      <c r="N177" s="88"/>
      <c r="O177" s="88"/>
      <c r="P177" s="88"/>
      <c r="Q177" s="88"/>
      <c r="R177" s="88"/>
      <c r="S177" s="88"/>
      <c r="T177" s="88"/>
    </row>
    <row r="178" spans="1:20" s="72" customFormat="1" x14ac:dyDescent="0.25">
      <c r="A178" s="240"/>
      <c r="B178" s="162" t="s">
        <v>53</v>
      </c>
      <c r="C178" s="72" t="s">
        <v>163</v>
      </c>
      <c r="D178" s="13" t="s">
        <v>44</v>
      </c>
      <c r="E178" s="12">
        <v>55</v>
      </c>
      <c r="F178" s="10"/>
      <c r="G178" s="10"/>
      <c r="H178" s="10"/>
      <c r="I178" s="11"/>
      <c r="J178" s="238"/>
      <c r="K178" s="37">
        <f>E178*J178</f>
        <v>0</v>
      </c>
      <c r="O178" s="88"/>
      <c r="P178" s="88"/>
      <c r="Q178" s="88"/>
      <c r="R178" s="88"/>
      <c r="S178" s="88"/>
      <c r="T178" s="88"/>
    </row>
    <row r="179" spans="1:20" s="72" customFormat="1" ht="90" x14ac:dyDescent="0.25">
      <c r="A179" s="240"/>
      <c r="B179" s="162"/>
      <c r="C179" s="73" t="s">
        <v>249</v>
      </c>
      <c r="D179" s="13"/>
      <c r="E179" s="12"/>
      <c r="F179" s="10"/>
      <c r="G179" s="10"/>
      <c r="H179" s="10"/>
      <c r="I179" s="11"/>
      <c r="J179" s="100"/>
      <c r="M179" s="88"/>
      <c r="N179" s="88"/>
      <c r="O179" s="88"/>
      <c r="P179" s="88"/>
      <c r="Q179" s="88"/>
      <c r="R179" s="88"/>
      <c r="S179" s="88"/>
      <c r="T179" s="88"/>
    </row>
    <row r="180" spans="1:20" s="46" customFormat="1" x14ac:dyDescent="0.25">
      <c r="A180" s="240"/>
      <c r="B180" s="162"/>
      <c r="C180" s="25" t="s">
        <v>1</v>
      </c>
      <c r="D180" s="26"/>
      <c r="E180" s="27"/>
      <c r="F180" s="28"/>
      <c r="G180" s="28"/>
      <c r="H180" s="29"/>
      <c r="I180" s="30"/>
      <c r="J180" s="124"/>
      <c r="K180" s="31">
        <f>SUM(K178:K179)</f>
        <v>0</v>
      </c>
      <c r="M180" s="88"/>
      <c r="N180" s="88"/>
      <c r="O180" s="88"/>
      <c r="P180" s="88"/>
      <c r="Q180" s="88"/>
      <c r="R180" s="88"/>
      <c r="S180" s="88"/>
      <c r="T180" s="88"/>
    </row>
    <row r="181" spans="1:20" s="46" customFormat="1" x14ac:dyDescent="0.25">
      <c r="A181" s="240"/>
      <c r="B181" s="162"/>
      <c r="C181"/>
      <c r="D181" s="13"/>
      <c r="E181" s="12"/>
      <c r="F181" s="10"/>
      <c r="G181" s="10"/>
      <c r="H181" s="10"/>
      <c r="I181" s="11"/>
      <c r="J181" s="100"/>
      <c r="K181"/>
      <c r="M181" s="88"/>
      <c r="N181" s="88"/>
      <c r="O181" s="88"/>
      <c r="P181" s="88"/>
      <c r="Q181" s="88"/>
      <c r="R181" s="88"/>
      <c r="S181" s="88"/>
      <c r="T181" s="88"/>
    </row>
    <row r="182" spans="1:20" s="46" customFormat="1" x14ac:dyDescent="0.25">
      <c r="A182" s="240"/>
      <c r="B182" s="162"/>
      <c r="C182"/>
      <c r="D182"/>
      <c r="E182" s="12"/>
      <c r="F182" s="10"/>
      <c r="G182" s="10"/>
      <c r="H182" s="10"/>
      <c r="I182" s="11"/>
      <c r="J182" s="122"/>
      <c r="K182"/>
      <c r="M182" s="88"/>
      <c r="N182" s="88"/>
      <c r="O182" s="88"/>
      <c r="P182" s="88"/>
      <c r="Q182" s="88"/>
      <c r="R182" s="88"/>
      <c r="S182" s="88"/>
      <c r="T182" s="88"/>
    </row>
    <row r="183" spans="1:20" s="72" customFormat="1" x14ac:dyDescent="0.25">
      <c r="A183" s="248" t="s">
        <v>104</v>
      </c>
      <c r="B183" s="167"/>
      <c r="C183" s="21" t="s">
        <v>167</v>
      </c>
      <c r="D183" s="23"/>
      <c r="E183" s="23"/>
      <c r="F183" s="23"/>
      <c r="G183" s="23"/>
      <c r="H183" s="24"/>
      <c r="I183" s="24"/>
      <c r="J183" s="127"/>
      <c r="K183" s="40">
        <f>SUM(K184:K204)/2</f>
        <v>0</v>
      </c>
      <c r="M183" s="233"/>
      <c r="N183" s="233"/>
      <c r="O183" s="219"/>
      <c r="P183" s="233"/>
      <c r="Q183" s="88"/>
      <c r="R183" s="88"/>
      <c r="S183" s="88"/>
      <c r="T183" s="88"/>
    </row>
    <row r="184" spans="1:20" s="72" customFormat="1" x14ac:dyDescent="0.25">
      <c r="A184" s="240"/>
      <c r="B184" s="162" t="s">
        <v>105</v>
      </c>
      <c r="C184" s="72" t="s">
        <v>168</v>
      </c>
      <c r="D184" s="13" t="s">
        <v>11</v>
      </c>
      <c r="E184" s="12">
        <v>2</v>
      </c>
      <c r="F184" s="10"/>
      <c r="G184" s="10"/>
      <c r="H184" s="10"/>
      <c r="I184" s="11"/>
      <c r="J184" s="122"/>
      <c r="K184" s="37">
        <f>E184*J184</f>
        <v>0</v>
      </c>
      <c r="M184" s="233"/>
      <c r="N184" s="233"/>
      <c r="O184" s="88"/>
      <c r="P184" s="88"/>
      <c r="Q184" s="88"/>
      <c r="R184" s="88"/>
      <c r="S184" s="88"/>
      <c r="T184" s="88"/>
    </row>
    <row r="185" spans="1:20" s="60" customFormat="1" ht="225" x14ac:dyDescent="0.25">
      <c r="A185" s="203"/>
      <c r="B185" s="152"/>
      <c r="C185" s="70" t="s">
        <v>250</v>
      </c>
      <c r="D185" s="43"/>
      <c r="E185" s="77"/>
      <c r="F185" s="78"/>
      <c r="G185" s="78"/>
      <c r="H185" s="78"/>
      <c r="I185" s="79"/>
      <c r="J185" s="119"/>
      <c r="K185" s="70"/>
      <c r="M185" s="233"/>
      <c r="N185" s="233"/>
      <c r="O185" s="88"/>
      <c r="P185" s="88"/>
      <c r="Q185" s="88"/>
      <c r="R185" s="88"/>
      <c r="S185" s="88"/>
      <c r="T185" s="88"/>
    </row>
    <row r="186" spans="1:20" s="72" customFormat="1" x14ac:dyDescent="0.25">
      <c r="A186" s="240"/>
      <c r="B186" s="162"/>
      <c r="C186" s="25" t="s">
        <v>1</v>
      </c>
      <c r="D186" s="26"/>
      <c r="E186" s="27"/>
      <c r="F186" s="28"/>
      <c r="G186" s="28"/>
      <c r="H186" s="29"/>
      <c r="I186" s="30"/>
      <c r="J186" s="124"/>
      <c r="K186" s="31">
        <f>SUM(K184:K185)</f>
        <v>0</v>
      </c>
      <c r="M186" s="233"/>
      <c r="N186" s="233"/>
      <c r="O186" s="88"/>
      <c r="P186" s="88"/>
      <c r="Q186" s="88"/>
      <c r="R186" s="88"/>
      <c r="S186" s="88"/>
      <c r="T186" s="88"/>
    </row>
    <row r="187" spans="1:20" s="97" customFormat="1" x14ac:dyDescent="0.25">
      <c r="A187" s="240"/>
      <c r="B187" s="162" t="s">
        <v>112</v>
      </c>
      <c r="C187" s="97" t="s">
        <v>169</v>
      </c>
      <c r="D187" s="104" t="s">
        <v>11</v>
      </c>
      <c r="E187" s="102">
        <v>2</v>
      </c>
      <c r="F187" s="99"/>
      <c r="G187" s="99"/>
      <c r="H187" s="99"/>
      <c r="I187" s="101"/>
      <c r="J187" s="122"/>
      <c r="K187" s="114">
        <f>E187*J187</f>
        <v>0</v>
      </c>
      <c r="M187" s="233"/>
      <c r="N187" s="233"/>
      <c r="O187" s="88"/>
      <c r="P187" s="88"/>
      <c r="Q187" s="88"/>
      <c r="R187" s="88"/>
      <c r="S187" s="88"/>
      <c r="T187" s="88"/>
    </row>
    <row r="188" spans="1:20" s="97" customFormat="1" ht="225" x14ac:dyDescent="0.25">
      <c r="A188" s="203"/>
      <c r="B188" s="152"/>
      <c r="C188" s="180" t="s">
        <v>251</v>
      </c>
      <c r="D188" s="43"/>
      <c r="E188" s="77"/>
      <c r="F188" s="78"/>
      <c r="G188" s="78"/>
      <c r="H188" s="78"/>
      <c r="I188" s="79"/>
      <c r="J188" s="119"/>
      <c r="K188" s="98"/>
      <c r="M188" s="233"/>
      <c r="N188" s="233"/>
      <c r="O188" s="88"/>
      <c r="P188" s="88"/>
      <c r="Q188" s="88"/>
      <c r="R188" s="88"/>
      <c r="S188" s="88"/>
      <c r="T188" s="88"/>
    </row>
    <row r="189" spans="1:20" s="97" customFormat="1" x14ac:dyDescent="0.25">
      <c r="A189" s="240"/>
      <c r="B189" s="162"/>
      <c r="C189" s="106" t="s">
        <v>1</v>
      </c>
      <c r="D189" s="107"/>
      <c r="E189" s="108"/>
      <c r="F189" s="109"/>
      <c r="G189" s="109"/>
      <c r="H189" s="110"/>
      <c r="I189" s="111"/>
      <c r="J189" s="124"/>
      <c r="K189" s="112">
        <f>SUM(K187:K188)</f>
        <v>0</v>
      </c>
      <c r="M189" s="233"/>
      <c r="N189" s="233"/>
      <c r="O189" s="88"/>
      <c r="P189" s="88"/>
      <c r="Q189" s="88"/>
      <c r="R189" s="88"/>
      <c r="S189" s="88"/>
      <c r="T189" s="88"/>
    </row>
    <row r="190" spans="1:20" s="72" customFormat="1" x14ac:dyDescent="0.25">
      <c r="A190" s="240"/>
      <c r="B190" s="162" t="s">
        <v>106</v>
      </c>
      <c r="C190" s="72" t="s">
        <v>170</v>
      </c>
      <c r="D190" s="13" t="s">
        <v>11</v>
      </c>
      <c r="E190" s="12">
        <v>3</v>
      </c>
      <c r="F190" s="10"/>
      <c r="G190" s="10"/>
      <c r="H190" s="10"/>
      <c r="I190" s="11"/>
      <c r="J190" s="122"/>
      <c r="K190" s="37">
        <f>E190*J190</f>
        <v>0</v>
      </c>
      <c r="M190" s="233"/>
      <c r="N190" s="233"/>
      <c r="O190" s="88"/>
      <c r="P190" s="88"/>
      <c r="Q190" s="88"/>
      <c r="R190" s="88"/>
      <c r="S190" s="88"/>
      <c r="T190" s="88"/>
    </row>
    <row r="191" spans="1:20" s="72" customFormat="1" ht="210" x14ac:dyDescent="0.25">
      <c r="A191" s="240"/>
      <c r="B191" s="162"/>
      <c r="C191" s="175" t="s">
        <v>252</v>
      </c>
      <c r="D191" s="13"/>
      <c r="E191" s="12"/>
      <c r="F191" s="10"/>
      <c r="G191" s="10"/>
      <c r="H191" s="10"/>
      <c r="I191" s="11"/>
      <c r="J191" s="100"/>
      <c r="M191" s="233"/>
      <c r="N191" s="233"/>
      <c r="O191" s="88"/>
      <c r="P191" s="88"/>
      <c r="Q191" s="88"/>
      <c r="R191" s="88"/>
      <c r="S191" s="88"/>
      <c r="T191" s="88"/>
    </row>
    <row r="192" spans="1:20" s="72" customFormat="1" x14ac:dyDescent="0.25">
      <c r="A192" s="240"/>
      <c r="B192" s="162"/>
      <c r="C192" s="25" t="s">
        <v>1</v>
      </c>
      <c r="D192" s="26"/>
      <c r="E192" s="27"/>
      <c r="F192" s="28"/>
      <c r="G192" s="28"/>
      <c r="H192" s="29"/>
      <c r="I192" s="30"/>
      <c r="J192" s="124"/>
      <c r="K192" s="31">
        <f>SUM(K190:K191)</f>
        <v>0</v>
      </c>
      <c r="M192" s="233"/>
      <c r="N192" s="233"/>
      <c r="O192" s="88"/>
      <c r="P192" s="88"/>
      <c r="Q192" s="88"/>
      <c r="R192" s="88"/>
      <c r="S192" s="88"/>
      <c r="T192" s="88"/>
    </row>
    <row r="193" spans="1:20" s="97" customFormat="1" x14ac:dyDescent="0.25">
      <c r="A193" s="240"/>
      <c r="B193" s="162" t="s">
        <v>107</v>
      </c>
      <c r="C193" s="97" t="s">
        <v>171</v>
      </c>
      <c r="D193" s="104" t="s">
        <v>11</v>
      </c>
      <c r="E193" s="102">
        <v>3</v>
      </c>
      <c r="F193" s="99"/>
      <c r="G193" s="99"/>
      <c r="H193" s="99"/>
      <c r="I193" s="101"/>
      <c r="J193" s="122"/>
      <c r="K193" s="114">
        <f>E193*J193</f>
        <v>0</v>
      </c>
      <c r="M193" s="233"/>
      <c r="N193" s="233"/>
      <c r="O193" s="88"/>
      <c r="P193" s="88"/>
      <c r="Q193" s="88"/>
      <c r="R193" s="88"/>
      <c r="S193" s="88"/>
      <c r="T193" s="88"/>
    </row>
    <row r="194" spans="1:20" s="97" customFormat="1" ht="225" x14ac:dyDescent="0.25">
      <c r="A194" s="203"/>
      <c r="B194" s="152"/>
      <c r="C194" s="175" t="s">
        <v>273</v>
      </c>
      <c r="D194" s="43"/>
      <c r="E194" s="77"/>
      <c r="F194" s="78"/>
      <c r="G194" s="78"/>
      <c r="H194" s="78"/>
      <c r="I194" s="79"/>
      <c r="J194" s="119"/>
      <c r="K194" s="98"/>
      <c r="M194" s="233"/>
      <c r="N194" s="233"/>
      <c r="T194" s="88"/>
    </row>
    <row r="195" spans="1:20" s="182" customFormat="1" x14ac:dyDescent="0.25">
      <c r="A195" s="240"/>
      <c r="B195" s="197"/>
      <c r="C195" s="188" t="s">
        <v>1</v>
      </c>
      <c r="D195" s="189"/>
      <c r="E195" s="190"/>
      <c r="F195" s="191"/>
      <c r="G195" s="191"/>
      <c r="H195" s="192"/>
      <c r="I195" s="193"/>
      <c r="J195" s="198"/>
      <c r="K195" s="194">
        <f>SUM(K193:K194)</f>
        <v>0</v>
      </c>
      <c r="M195" s="233"/>
      <c r="N195" s="233"/>
      <c r="T195" s="195"/>
    </row>
    <row r="196" spans="1:20" s="72" customFormat="1" x14ac:dyDescent="0.25">
      <c r="A196" s="240"/>
      <c r="B196" s="162" t="s">
        <v>107</v>
      </c>
      <c r="C196" s="72" t="s">
        <v>164</v>
      </c>
      <c r="D196" s="13" t="s">
        <v>11</v>
      </c>
      <c r="E196" s="12">
        <v>1</v>
      </c>
      <c r="F196" s="10"/>
      <c r="G196" s="10"/>
      <c r="H196" s="10"/>
      <c r="I196" s="11"/>
      <c r="J196" s="122"/>
      <c r="K196" s="37">
        <f>E196*J196</f>
        <v>0</v>
      </c>
      <c r="M196" s="233"/>
      <c r="N196" s="233"/>
      <c r="T196" s="181"/>
    </row>
    <row r="197" spans="1:20" s="182" customFormat="1" ht="225" x14ac:dyDescent="0.25">
      <c r="A197" s="240"/>
      <c r="B197" s="197"/>
      <c r="C197" s="183" t="s">
        <v>253</v>
      </c>
      <c r="D197" s="187"/>
      <c r="E197" s="186"/>
      <c r="F197" s="184"/>
      <c r="G197" s="184"/>
      <c r="H197" s="184"/>
      <c r="I197" s="185"/>
      <c r="J197" s="196"/>
      <c r="M197" s="233"/>
      <c r="N197" s="233"/>
      <c r="O197" s="195"/>
      <c r="P197" s="195"/>
      <c r="Q197" s="195"/>
      <c r="R197" s="195"/>
      <c r="S197" s="195"/>
      <c r="T197" s="195"/>
    </row>
    <row r="198" spans="1:20" s="72" customFormat="1" x14ac:dyDescent="0.25">
      <c r="A198" s="240"/>
      <c r="B198" s="162"/>
      <c r="C198" s="25" t="s">
        <v>1</v>
      </c>
      <c r="D198" s="26"/>
      <c r="E198" s="27"/>
      <c r="F198" s="28"/>
      <c r="G198" s="28"/>
      <c r="H198" s="29"/>
      <c r="I198" s="30"/>
      <c r="J198" s="124"/>
      <c r="K198" s="31">
        <f>SUM(K196:K197)</f>
        <v>0</v>
      </c>
      <c r="M198" s="233"/>
      <c r="N198" s="233"/>
      <c r="O198" s="181"/>
      <c r="P198" s="181"/>
      <c r="Q198" s="181"/>
      <c r="R198" s="182"/>
      <c r="S198" s="181"/>
      <c r="T198" s="181"/>
    </row>
    <row r="199" spans="1:20" s="72" customFormat="1" x14ac:dyDescent="0.25">
      <c r="A199" s="240"/>
      <c r="B199" s="162" t="s">
        <v>108</v>
      </c>
      <c r="C199" s="72" t="s">
        <v>165</v>
      </c>
      <c r="D199" s="13" t="s">
        <v>11</v>
      </c>
      <c r="E199" s="12">
        <v>2</v>
      </c>
      <c r="F199" s="10"/>
      <c r="G199" s="10"/>
      <c r="H199" s="10"/>
      <c r="I199" s="11"/>
      <c r="J199" s="122"/>
      <c r="K199" s="37">
        <f>E199*J199</f>
        <v>0</v>
      </c>
      <c r="M199" s="233"/>
      <c r="N199" s="233"/>
      <c r="O199" s="181"/>
      <c r="P199" s="181"/>
      <c r="Q199" s="181"/>
      <c r="R199" s="181"/>
      <c r="S199" s="181"/>
      <c r="T199" s="181"/>
    </row>
    <row r="200" spans="1:20" s="72" customFormat="1" ht="165" x14ac:dyDescent="0.25">
      <c r="A200" s="240"/>
      <c r="B200" s="162"/>
      <c r="C200" s="98" t="s">
        <v>254</v>
      </c>
      <c r="D200" s="13"/>
      <c r="E200" s="12"/>
      <c r="F200" s="10"/>
      <c r="G200" s="10"/>
      <c r="H200" s="10"/>
      <c r="I200" s="11"/>
      <c r="J200" s="100"/>
      <c r="M200" s="233"/>
      <c r="N200" s="233"/>
      <c r="O200" s="88"/>
      <c r="P200" s="88"/>
      <c r="Q200" s="88"/>
      <c r="R200" s="88"/>
      <c r="S200" s="88"/>
      <c r="T200" s="88"/>
    </row>
    <row r="201" spans="1:20" s="72" customFormat="1" x14ac:dyDescent="0.25">
      <c r="A201" s="240"/>
      <c r="B201" s="162"/>
      <c r="C201" s="25" t="s">
        <v>1</v>
      </c>
      <c r="D201" s="26"/>
      <c r="E201" s="27"/>
      <c r="F201" s="28"/>
      <c r="G201" s="28"/>
      <c r="H201" s="29"/>
      <c r="I201" s="30"/>
      <c r="J201" s="124"/>
      <c r="K201" s="31">
        <f>SUM(K199:K200)</f>
        <v>0</v>
      </c>
      <c r="M201" s="233"/>
      <c r="N201" s="233"/>
      <c r="O201" s="88"/>
      <c r="P201" s="88"/>
      <c r="Q201" s="88"/>
      <c r="R201" s="88"/>
      <c r="S201" s="88"/>
      <c r="T201" s="88"/>
    </row>
    <row r="202" spans="1:20" s="72" customFormat="1" x14ac:dyDescent="0.25">
      <c r="A202" s="240"/>
      <c r="B202" s="162" t="s">
        <v>113</v>
      </c>
      <c r="C202" s="72" t="s">
        <v>166</v>
      </c>
      <c r="D202" s="13" t="s">
        <v>11</v>
      </c>
      <c r="E202" s="12">
        <v>2</v>
      </c>
      <c r="F202" s="10"/>
      <c r="G202" s="10"/>
      <c r="H202" s="10"/>
      <c r="I202" s="11"/>
      <c r="J202" s="122"/>
      <c r="K202" s="37">
        <f>E202*J202</f>
        <v>0</v>
      </c>
      <c r="M202" s="233"/>
      <c r="N202" s="233"/>
      <c r="O202" s="88"/>
      <c r="P202" s="88"/>
      <c r="Q202" s="88"/>
      <c r="R202" s="88"/>
      <c r="S202" s="88"/>
      <c r="T202" s="88"/>
    </row>
    <row r="203" spans="1:20" s="72" customFormat="1" ht="225" x14ac:dyDescent="0.25">
      <c r="A203" s="240"/>
      <c r="B203" s="162"/>
      <c r="C203" s="98" t="s">
        <v>255</v>
      </c>
      <c r="D203" s="13"/>
      <c r="E203" s="12"/>
      <c r="F203" s="10"/>
      <c r="G203" s="10"/>
      <c r="H203" s="10"/>
      <c r="I203" s="11"/>
      <c r="J203" s="100"/>
      <c r="M203" s="88"/>
      <c r="N203" s="233"/>
      <c r="O203" s="88"/>
      <c r="P203" s="88"/>
      <c r="Q203" s="88"/>
      <c r="R203" s="88"/>
      <c r="S203" s="88"/>
      <c r="T203" s="88"/>
    </row>
    <row r="204" spans="1:20" s="60" customFormat="1" x14ac:dyDescent="0.25">
      <c r="A204" s="240"/>
      <c r="B204" s="162"/>
      <c r="C204" s="25" t="s">
        <v>1</v>
      </c>
      <c r="D204" s="26"/>
      <c r="E204" s="27"/>
      <c r="F204" s="28"/>
      <c r="G204" s="28"/>
      <c r="H204" s="29"/>
      <c r="I204" s="30"/>
      <c r="J204" s="124"/>
      <c r="K204" s="31">
        <f>SUM(K202:K203)</f>
        <v>0</v>
      </c>
      <c r="M204" s="88"/>
      <c r="N204" s="88"/>
      <c r="O204" s="88"/>
      <c r="P204" s="88"/>
      <c r="Q204" s="88"/>
      <c r="R204" s="88"/>
      <c r="S204" s="88"/>
      <c r="T204" s="88"/>
    </row>
    <row r="205" spans="1:20" x14ac:dyDescent="0.25">
      <c r="D205"/>
      <c r="M205" s="88"/>
      <c r="N205" s="88"/>
      <c r="O205" s="88"/>
      <c r="P205" s="88"/>
      <c r="Q205" s="88"/>
      <c r="R205" s="88"/>
      <c r="S205" s="88"/>
      <c r="T205" s="88"/>
    </row>
    <row r="206" spans="1:20" x14ac:dyDescent="0.25">
      <c r="D206" s="10"/>
      <c r="E206" s="10"/>
      <c r="F206" s="10"/>
      <c r="G206" s="10"/>
      <c r="H206" s="10"/>
      <c r="I206" s="10"/>
    </row>
    <row r="207" spans="1:20" x14ac:dyDescent="0.25">
      <c r="A207" s="249">
        <v>4</v>
      </c>
      <c r="B207" s="158" t="s">
        <v>205</v>
      </c>
      <c r="C207" s="33"/>
      <c r="D207" s="33"/>
      <c r="E207" s="33"/>
      <c r="F207" s="33"/>
      <c r="G207" s="33"/>
      <c r="H207" s="33"/>
      <c r="I207" s="33"/>
      <c r="J207" s="113"/>
      <c r="K207" s="34">
        <f>K209+K222+K241</f>
        <v>0</v>
      </c>
    </row>
    <row r="208" spans="1:20" x14ac:dyDescent="0.25">
      <c r="E208" s="12"/>
      <c r="F208" s="10"/>
      <c r="G208" s="10"/>
      <c r="H208" s="10"/>
      <c r="I208" s="11"/>
    </row>
    <row r="209" spans="1:13" x14ac:dyDescent="0.25">
      <c r="A209" s="250" t="s">
        <v>54</v>
      </c>
      <c r="B209" s="169"/>
      <c r="C209" s="32" t="s">
        <v>55</v>
      </c>
      <c r="D209" s="35"/>
      <c r="E209" s="35"/>
      <c r="F209" s="35"/>
      <c r="G209" s="35"/>
      <c r="H209" s="36"/>
      <c r="I209" s="36"/>
      <c r="J209" s="128"/>
      <c r="K209" s="42">
        <f>SUM(K210:K221)/2</f>
        <v>0</v>
      </c>
    </row>
    <row r="210" spans="1:13" x14ac:dyDescent="0.25">
      <c r="B210" s="162" t="s">
        <v>56</v>
      </c>
      <c r="C210" s="62" t="s">
        <v>109</v>
      </c>
      <c r="D210" s="13" t="s">
        <v>11</v>
      </c>
      <c r="E210" s="12">
        <v>2</v>
      </c>
      <c r="F210" s="10"/>
      <c r="G210" s="10"/>
      <c r="H210" s="10"/>
      <c r="I210" s="11"/>
      <c r="J210" s="238"/>
      <c r="K210" s="37">
        <f>E210*J210</f>
        <v>0</v>
      </c>
      <c r="M210" s="114"/>
    </row>
    <row r="211" spans="1:13" ht="135" x14ac:dyDescent="0.25">
      <c r="C211" s="141" t="s">
        <v>172</v>
      </c>
      <c r="E211" s="12"/>
      <c r="F211" s="10"/>
      <c r="G211" s="10"/>
      <c r="H211" s="10"/>
      <c r="I211" s="11"/>
      <c r="J211" s="100"/>
    </row>
    <row r="212" spans="1:13" s="72" customFormat="1" x14ac:dyDescent="0.25">
      <c r="A212" s="240"/>
      <c r="B212" s="162"/>
      <c r="C212" s="25" t="s">
        <v>1</v>
      </c>
      <c r="D212" s="26"/>
      <c r="E212" s="27"/>
      <c r="F212" s="28"/>
      <c r="G212" s="28"/>
      <c r="H212" s="29"/>
      <c r="I212" s="30"/>
      <c r="J212" s="124"/>
      <c r="K212" s="31">
        <f>SUM(K210:K211)</f>
        <v>0</v>
      </c>
    </row>
    <row r="213" spans="1:13" s="72" customFormat="1" x14ac:dyDescent="0.25">
      <c r="A213" s="240"/>
      <c r="B213" s="162" t="s">
        <v>57</v>
      </c>
      <c r="C213" s="70" t="s">
        <v>110</v>
      </c>
      <c r="D213" s="13" t="s">
        <v>11</v>
      </c>
      <c r="E213" s="12">
        <v>2</v>
      </c>
      <c r="F213" s="10"/>
      <c r="G213" s="10"/>
      <c r="H213" s="10"/>
      <c r="I213" s="11"/>
      <c r="J213" s="238"/>
      <c r="K213" s="37">
        <f>E213*J213</f>
        <v>0</v>
      </c>
    </row>
    <row r="214" spans="1:13" s="72" customFormat="1" ht="60" x14ac:dyDescent="0.25">
      <c r="A214" s="240"/>
      <c r="B214" s="162"/>
      <c r="C214" s="199" t="s">
        <v>173</v>
      </c>
      <c r="D214" s="13"/>
      <c r="E214" s="12"/>
      <c r="F214" s="10"/>
      <c r="G214" s="10"/>
      <c r="H214" s="10"/>
      <c r="I214" s="11"/>
      <c r="J214" s="100"/>
    </row>
    <row r="215" spans="1:13" s="72" customFormat="1" x14ac:dyDescent="0.25">
      <c r="A215" s="240"/>
      <c r="B215" s="162"/>
      <c r="C215" s="25" t="s">
        <v>1</v>
      </c>
      <c r="D215" s="26"/>
      <c r="E215" s="27"/>
      <c r="F215" s="28"/>
      <c r="G215" s="28"/>
      <c r="H215" s="29"/>
      <c r="I215" s="30"/>
      <c r="J215" s="124"/>
      <c r="K215" s="31">
        <f>SUM(K213:K214)</f>
        <v>0</v>
      </c>
    </row>
    <row r="216" spans="1:13" s="72" customFormat="1" x14ac:dyDescent="0.25">
      <c r="A216" s="240"/>
      <c r="B216" s="162" t="s">
        <v>58</v>
      </c>
      <c r="C216" s="70" t="s">
        <v>111</v>
      </c>
      <c r="D216" s="13" t="s">
        <v>11</v>
      </c>
      <c r="E216" s="12">
        <v>2</v>
      </c>
      <c r="F216" s="10"/>
      <c r="G216" s="10"/>
      <c r="H216" s="10"/>
      <c r="I216" s="11"/>
      <c r="J216" s="238"/>
      <c r="K216" s="37">
        <f>E216*J216</f>
        <v>0</v>
      </c>
    </row>
    <row r="217" spans="1:13" s="72" customFormat="1" ht="60" x14ac:dyDescent="0.25">
      <c r="A217" s="240"/>
      <c r="B217" s="162"/>
      <c r="C217" s="200" t="s">
        <v>174</v>
      </c>
      <c r="D217" s="13"/>
      <c r="E217" s="12"/>
      <c r="F217" s="10"/>
      <c r="G217" s="10"/>
      <c r="H217" s="10"/>
      <c r="I217" s="11"/>
      <c r="J217" s="100"/>
    </row>
    <row r="218" spans="1:13" x14ac:dyDescent="0.25">
      <c r="C218" s="25" t="s">
        <v>1</v>
      </c>
      <c r="D218" s="26"/>
      <c r="E218" s="27"/>
      <c r="F218" s="28"/>
      <c r="G218" s="28"/>
      <c r="H218" s="29"/>
      <c r="I218" s="30"/>
      <c r="J218" s="124"/>
      <c r="K218" s="31">
        <f>SUM(K216:K217)</f>
        <v>0</v>
      </c>
    </row>
    <row r="219" spans="1:13" s="47" customFormat="1" x14ac:dyDescent="0.25">
      <c r="A219" s="240"/>
      <c r="B219" s="162"/>
      <c r="C219"/>
      <c r="D219" s="13"/>
      <c r="E219" s="12"/>
      <c r="F219" s="10"/>
      <c r="G219" s="10"/>
      <c r="H219" s="10"/>
      <c r="I219" s="11"/>
      <c r="J219" s="100"/>
      <c r="K219"/>
    </row>
    <row r="220" spans="1:13" s="47" customFormat="1" x14ac:dyDescent="0.25">
      <c r="A220" s="240"/>
      <c r="B220" s="162"/>
      <c r="C220" s="60"/>
      <c r="D220" s="13"/>
      <c r="E220" s="12"/>
      <c r="F220" s="10"/>
      <c r="G220" s="10"/>
      <c r="H220" s="10"/>
      <c r="I220" s="11"/>
      <c r="J220" s="100"/>
      <c r="K220" s="60"/>
    </row>
    <row r="221" spans="1:13" s="47" customFormat="1" x14ac:dyDescent="0.25">
      <c r="A221" s="240"/>
      <c r="B221" s="162"/>
      <c r="C221"/>
      <c r="D221" s="13"/>
      <c r="E221" s="12"/>
      <c r="F221" s="10"/>
      <c r="G221" s="10"/>
      <c r="H221" s="10"/>
      <c r="I221" s="11"/>
      <c r="J221" s="100"/>
      <c r="K221"/>
    </row>
    <row r="222" spans="1:13" s="47" customFormat="1" x14ac:dyDescent="0.25">
      <c r="A222" s="250" t="s">
        <v>59</v>
      </c>
      <c r="B222" s="169"/>
      <c r="C222" s="259" t="s">
        <v>206</v>
      </c>
      <c r="D222" s="35"/>
      <c r="E222" s="35"/>
      <c r="F222" s="35"/>
      <c r="G222" s="35"/>
      <c r="H222" s="36"/>
      <c r="I222" s="36"/>
      <c r="J222" s="128"/>
      <c r="K222" s="42">
        <f>SUM(K223:K245)/2</f>
        <v>0</v>
      </c>
    </row>
    <row r="223" spans="1:13" s="47" customFormat="1" x14ac:dyDescent="0.25">
      <c r="A223" s="240"/>
      <c r="B223" s="162" t="s">
        <v>60</v>
      </c>
      <c r="C223" s="47" t="s">
        <v>61</v>
      </c>
      <c r="D223" s="13" t="s">
        <v>11</v>
      </c>
      <c r="E223" s="12">
        <v>2</v>
      </c>
      <c r="F223" s="10"/>
      <c r="G223" s="10"/>
      <c r="H223" s="10"/>
      <c r="I223" s="11"/>
      <c r="J223" s="238"/>
      <c r="K223" s="37">
        <f>E223*J223</f>
        <v>0</v>
      </c>
      <c r="M223" s="114"/>
    </row>
    <row r="224" spans="1:13" s="47" customFormat="1" ht="60" x14ac:dyDescent="0.25">
      <c r="A224" s="240"/>
      <c r="B224" s="162"/>
      <c r="C224" s="228" t="s">
        <v>175</v>
      </c>
      <c r="D224" s="13"/>
      <c r="E224" s="12"/>
      <c r="F224" s="10"/>
      <c r="G224" s="10"/>
      <c r="H224" s="10"/>
      <c r="I224" s="11"/>
      <c r="J224" s="100"/>
      <c r="K224" s="45"/>
    </row>
    <row r="225" spans="1:13" s="72" customFormat="1" x14ac:dyDescent="0.25">
      <c r="A225" s="240"/>
      <c r="B225" s="162"/>
      <c r="C225" s="25" t="s">
        <v>1</v>
      </c>
      <c r="D225" s="26"/>
      <c r="E225" s="27"/>
      <c r="F225" s="28"/>
      <c r="G225" s="28"/>
      <c r="H225" s="29"/>
      <c r="I225" s="30"/>
      <c r="J225" s="124"/>
      <c r="K225" s="31">
        <f>SUM(K223:K224)</f>
        <v>0</v>
      </c>
    </row>
    <row r="226" spans="1:13" s="72" customFormat="1" x14ac:dyDescent="0.25">
      <c r="A226" s="240"/>
      <c r="B226" s="162" t="s">
        <v>62</v>
      </c>
      <c r="C226" s="72" t="s">
        <v>261</v>
      </c>
      <c r="D226" s="13" t="s">
        <v>11</v>
      </c>
      <c r="E226" s="12">
        <v>1</v>
      </c>
      <c r="F226" s="10"/>
      <c r="G226" s="10">
        <v>3.5</v>
      </c>
      <c r="H226" s="10">
        <v>1.4</v>
      </c>
      <c r="I226" s="11">
        <f>G226*H226</f>
        <v>4.8999999999999995</v>
      </c>
      <c r="J226" s="238"/>
      <c r="K226" s="37">
        <f>E226*J226</f>
        <v>0</v>
      </c>
      <c r="M226" s="114"/>
    </row>
    <row r="227" spans="1:13" s="72" customFormat="1" ht="60" x14ac:dyDescent="0.25">
      <c r="A227" s="240"/>
      <c r="B227" s="162"/>
      <c r="C227" s="75" t="s">
        <v>264</v>
      </c>
      <c r="D227" s="13"/>
      <c r="E227" s="12"/>
      <c r="F227" s="10"/>
      <c r="G227" s="10"/>
      <c r="H227" s="10"/>
      <c r="I227" s="11"/>
      <c r="J227" s="100"/>
    </row>
    <row r="228" spans="1:13" s="72" customFormat="1" x14ac:dyDescent="0.25">
      <c r="A228" s="240"/>
      <c r="B228" s="162"/>
      <c r="C228" s="25" t="s">
        <v>1</v>
      </c>
      <c r="D228" s="26"/>
      <c r="E228" s="27"/>
      <c r="F228" s="28"/>
      <c r="G228" s="28"/>
      <c r="H228" s="29"/>
      <c r="I228" s="30"/>
      <c r="J228" s="124"/>
      <c r="K228" s="31">
        <f>SUM(K226:K227)</f>
        <v>0</v>
      </c>
    </row>
    <row r="229" spans="1:13" s="72" customFormat="1" x14ac:dyDescent="0.25">
      <c r="A229" s="240"/>
      <c r="B229" s="162" t="s">
        <v>64</v>
      </c>
      <c r="C229" s="72" t="s">
        <v>262</v>
      </c>
      <c r="J229" s="122"/>
    </row>
    <row r="230" spans="1:13" s="72" customFormat="1" ht="60" x14ac:dyDescent="0.25">
      <c r="A230" s="240"/>
      <c r="B230" s="162"/>
      <c r="C230" s="75" t="s">
        <v>265</v>
      </c>
      <c r="D230" s="13"/>
      <c r="E230" s="12"/>
      <c r="F230" s="10"/>
      <c r="G230" s="10"/>
      <c r="H230" s="10"/>
      <c r="I230" s="11"/>
      <c r="J230" s="100"/>
    </row>
    <row r="231" spans="1:13" s="72" customFormat="1" x14ac:dyDescent="0.25">
      <c r="A231" s="240"/>
      <c r="B231" s="162"/>
      <c r="C231" s="75"/>
      <c r="D231" s="13" t="s">
        <v>12</v>
      </c>
      <c r="E231" s="12">
        <v>1</v>
      </c>
      <c r="F231" s="10"/>
      <c r="G231" s="10">
        <v>0.9</v>
      </c>
      <c r="H231" s="10">
        <v>1.4</v>
      </c>
      <c r="I231" s="11">
        <f>G231*H231</f>
        <v>1.26</v>
      </c>
      <c r="J231" s="238"/>
      <c r="K231" s="37">
        <f>E231*J231</f>
        <v>0</v>
      </c>
      <c r="M231" s="114"/>
    </row>
    <row r="232" spans="1:13" s="72" customFormat="1" x14ac:dyDescent="0.25">
      <c r="A232" s="240"/>
      <c r="B232" s="162"/>
      <c r="C232" s="75"/>
      <c r="D232" s="13" t="s">
        <v>12</v>
      </c>
      <c r="E232" s="12">
        <v>1</v>
      </c>
      <c r="F232" s="10"/>
      <c r="G232" s="10">
        <v>0.9</v>
      </c>
      <c r="H232" s="10">
        <v>0.3</v>
      </c>
      <c r="I232" s="11">
        <f>G232*H232</f>
        <v>0.27</v>
      </c>
      <c r="J232" s="238"/>
      <c r="K232" s="114">
        <f>E232*J232</f>
        <v>0</v>
      </c>
      <c r="M232" s="114"/>
    </row>
    <row r="233" spans="1:13" s="47" customFormat="1" x14ac:dyDescent="0.25">
      <c r="A233" s="240"/>
      <c r="B233" s="162"/>
      <c r="C233" s="25" t="s">
        <v>1</v>
      </c>
      <c r="D233" s="26"/>
      <c r="E233" s="27"/>
      <c r="F233" s="28"/>
      <c r="G233" s="28"/>
      <c r="H233" s="29"/>
      <c r="I233" s="30"/>
      <c r="J233" s="124"/>
      <c r="K233" s="31">
        <f>SUM(K231:K232)</f>
        <v>0</v>
      </c>
      <c r="M233" s="114"/>
    </row>
    <row r="234" spans="1:13" s="72" customFormat="1" x14ac:dyDescent="0.25">
      <c r="A234" s="240"/>
      <c r="B234" s="162" t="s">
        <v>86</v>
      </c>
      <c r="C234" s="176" t="s">
        <v>177</v>
      </c>
      <c r="D234" s="13" t="s">
        <v>12</v>
      </c>
      <c r="E234" s="12">
        <v>1</v>
      </c>
      <c r="F234" s="10"/>
      <c r="G234" s="10">
        <v>9.9600000000000009</v>
      </c>
      <c r="H234" s="10">
        <v>1.88</v>
      </c>
      <c r="I234" s="11">
        <f>G234*H234</f>
        <v>18.724800000000002</v>
      </c>
      <c r="J234" s="238"/>
      <c r="K234" s="37">
        <f>E234*J234</f>
        <v>0</v>
      </c>
      <c r="M234" s="114"/>
    </row>
    <row r="235" spans="1:13" s="72" customFormat="1" ht="45" x14ac:dyDescent="0.25">
      <c r="A235" s="240"/>
      <c r="B235" s="162"/>
      <c r="C235" s="75" t="s">
        <v>176</v>
      </c>
      <c r="D235" s="13"/>
      <c r="E235" s="12"/>
      <c r="F235" s="10"/>
      <c r="G235" s="10"/>
      <c r="H235" s="10"/>
      <c r="I235" s="11"/>
      <c r="J235" s="100"/>
      <c r="M235" s="114"/>
    </row>
    <row r="236" spans="1:13" s="72" customFormat="1" x14ac:dyDescent="0.25">
      <c r="A236" s="240"/>
      <c r="B236" s="162"/>
      <c r="C236" s="25" t="s">
        <v>1</v>
      </c>
      <c r="D236" s="26"/>
      <c r="E236" s="27"/>
      <c r="F236" s="28"/>
      <c r="G236" s="28"/>
      <c r="H236" s="29"/>
      <c r="I236" s="30"/>
      <c r="J236" s="124"/>
      <c r="K236" s="31">
        <f>SUM(K234:K235)</f>
        <v>0</v>
      </c>
      <c r="M236" s="114"/>
    </row>
    <row r="237" spans="1:13" s="97" customFormat="1" x14ac:dyDescent="0.25">
      <c r="A237" s="240"/>
      <c r="B237" s="162" t="s">
        <v>134</v>
      </c>
      <c r="C237" s="97" t="s">
        <v>263</v>
      </c>
      <c r="D237" s="104" t="s">
        <v>12</v>
      </c>
      <c r="E237" s="102">
        <v>1</v>
      </c>
      <c r="F237" s="99"/>
      <c r="G237" s="99">
        <v>0.9</v>
      </c>
      <c r="H237" s="99">
        <v>1.4</v>
      </c>
      <c r="I237" s="101">
        <f>G237*H237</f>
        <v>1.26</v>
      </c>
      <c r="J237" s="238"/>
      <c r="K237" s="114">
        <f>E237*J237</f>
        <v>0</v>
      </c>
      <c r="M237" s="114"/>
    </row>
    <row r="238" spans="1:13" s="97" customFormat="1" ht="45" x14ac:dyDescent="0.25">
      <c r="A238" s="240"/>
      <c r="B238" s="162"/>
      <c r="C238" s="115" t="s">
        <v>266</v>
      </c>
      <c r="D238" s="104"/>
      <c r="E238" s="102"/>
      <c r="F238" s="99"/>
      <c r="G238" s="99"/>
      <c r="H238" s="99"/>
      <c r="I238" s="101"/>
      <c r="J238" s="100"/>
      <c r="M238" s="114"/>
    </row>
    <row r="239" spans="1:13" s="97" customFormat="1" x14ac:dyDescent="0.25">
      <c r="A239" s="240"/>
      <c r="B239" s="162"/>
      <c r="C239" s="106" t="s">
        <v>1</v>
      </c>
      <c r="D239" s="107"/>
      <c r="E239" s="108"/>
      <c r="F239" s="109"/>
      <c r="G239" s="109"/>
      <c r="H239" s="110"/>
      <c r="I239" s="111"/>
      <c r="J239" s="124"/>
      <c r="K239" s="112">
        <f>SUM(K237:K238)</f>
        <v>0</v>
      </c>
      <c r="M239" s="114"/>
    </row>
    <row r="240" spans="1:13" x14ac:dyDescent="0.25">
      <c r="C240" s="47"/>
      <c r="D240" s="72"/>
      <c r="E240" s="72"/>
      <c r="F240" s="72"/>
      <c r="G240" s="72"/>
      <c r="H240" s="72"/>
      <c r="I240" s="72"/>
      <c r="K240" s="72"/>
      <c r="M240" s="114"/>
    </row>
    <row r="241" spans="1:14" s="202" customFormat="1" x14ac:dyDescent="0.25">
      <c r="A241" s="250" t="s">
        <v>116</v>
      </c>
      <c r="B241" s="169"/>
      <c r="C241" s="216" t="s">
        <v>180</v>
      </c>
      <c r="D241" s="217"/>
      <c r="E241" s="217"/>
      <c r="F241" s="217"/>
      <c r="G241" s="217"/>
      <c r="H241" s="218"/>
      <c r="I241" s="218"/>
      <c r="J241" s="242"/>
      <c r="K241" s="221">
        <f>SUM(K242:K245)/2</f>
        <v>0</v>
      </c>
      <c r="M241" s="219"/>
    </row>
    <row r="242" spans="1:14" s="202" customFormat="1" x14ac:dyDescent="0.25">
      <c r="A242" s="240"/>
      <c r="B242" s="240" t="s">
        <v>65</v>
      </c>
      <c r="C242" s="225" t="s">
        <v>181</v>
      </c>
      <c r="D242" s="207" t="s">
        <v>11</v>
      </c>
      <c r="E242" s="206">
        <v>5</v>
      </c>
      <c r="F242" s="204"/>
      <c r="G242" s="204"/>
      <c r="H242" s="204"/>
      <c r="I242" s="205"/>
      <c r="J242" s="238"/>
      <c r="K242" s="219">
        <f>E242*J242</f>
        <v>0</v>
      </c>
      <c r="M242" s="219"/>
    </row>
    <row r="243" spans="1:14" s="202" customFormat="1" ht="60" x14ac:dyDescent="0.25">
      <c r="A243" s="240"/>
      <c r="B243" s="240"/>
      <c r="C243" s="220" t="s">
        <v>179</v>
      </c>
      <c r="D243" s="207"/>
      <c r="E243" s="206"/>
      <c r="F243" s="204"/>
      <c r="G243" s="204"/>
      <c r="H243" s="204"/>
      <c r="I243" s="205"/>
      <c r="J243" s="237"/>
      <c r="M243" s="219"/>
    </row>
    <row r="244" spans="1:14" s="202" customFormat="1" x14ac:dyDescent="0.25">
      <c r="A244" s="240"/>
      <c r="B244" s="240"/>
      <c r="C244" s="209" t="s">
        <v>1</v>
      </c>
      <c r="D244" s="210"/>
      <c r="E244" s="211"/>
      <c r="F244" s="212"/>
      <c r="G244" s="212"/>
      <c r="H244" s="213"/>
      <c r="I244" s="214"/>
      <c r="J244" s="241"/>
      <c r="K244" s="215">
        <f>SUM(K242:K243)</f>
        <v>0</v>
      </c>
      <c r="M244" s="219"/>
    </row>
    <row r="245" spans="1:14" x14ac:dyDescent="0.25">
      <c r="C245" s="89"/>
      <c r="D245" s="45"/>
      <c r="E245" s="10"/>
      <c r="F245" s="10"/>
      <c r="G245" s="10"/>
      <c r="H245" s="10"/>
      <c r="I245" s="10"/>
      <c r="K245" s="45"/>
      <c r="M245" s="114"/>
    </row>
    <row r="246" spans="1:14" x14ac:dyDescent="0.25">
      <c r="A246" s="253">
        <v>5</v>
      </c>
      <c r="B246" s="254"/>
      <c r="C246" s="252" t="s">
        <v>187</v>
      </c>
      <c r="D246" s="255"/>
      <c r="E246" s="255"/>
      <c r="F246" s="255"/>
      <c r="G246" s="255"/>
      <c r="H246" s="256"/>
      <c r="I246" s="256"/>
      <c r="J246" s="257"/>
      <c r="K246" s="258">
        <f>SUM(K247:K261)/2</f>
        <v>0</v>
      </c>
      <c r="M246" s="114"/>
    </row>
    <row r="247" spans="1:14" s="202" customFormat="1" x14ac:dyDescent="0.25">
      <c r="A247" s="240"/>
      <c r="B247" s="240" t="s">
        <v>115</v>
      </c>
      <c r="C247" s="202" t="s">
        <v>183</v>
      </c>
      <c r="D247" s="207" t="s">
        <v>68</v>
      </c>
      <c r="E247" s="206">
        <v>1</v>
      </c>
      <c r="F247" s="204"/>
      <c r="G247" s="204"/>
      <c r="H247" s="204"/>
      <c r="I247" s="205"/>
      <c r="J247" s="238"/>
      <c r="K247" s="219">
        <f>E247*J247</f>
        <v>0</v>
      </c>
      <c r="M247" s="219"/>
    </row>
    <row r="248" spans="1:14" s="202" customFormat="1" ht="60" x14ac:dyDescent="0.25">
      <c r="A248" s="240"/>
      <c r="B248" s="240"/>
      <c r="C248" s="175" t="s">
        <v>184</v>
      </c>
      <c r="D248" s="207"/>
      <c r="E248" s="206"/>
      <c r="F248" s="204"/>
      <c r="G248" s="204"/>
      <c r="H248" s="204"/>
      <c r="I248" s="205"/>
      <c r="J248" s="237"/>
      <c r="N248" s="219"/>
    </row>
    <row r="249" spans="1:14" s="202" customFormat="1" x14ac:dyDescent="0.25">
      <c r="A249" s="240"/>
      <c r="B249" s="240"/>
      <c r="C249" s="209" t="s">
        <v>1</v>
      </c>
      <c r="D249" s="210"/>
      <c r="E249" s="211"/>
      <c r="F249" s="212"/>
      <c r="G249" s="212"/>
      <c r="H249" s="213"/>
      <c r="I249" s="214"/>
      <c r="J249" s="241"/>
      <c r="K249" s="215">
        <f>SUM(K247:K248)</f>
        <v>0</v>
      </c>
    </row>
    <row r="250" spans="1:14" s="202" customFormat="1" x14ac:dyDescent="0.25">
      <c r="A250" s="240"/>
      <c r="B250" s="240" t="s">
        <v>117</v>
      </c>
      <c r="C250" s="202" t="s">
        <v>185</v>
      </c>
      <c r="D250" s="207" t="s">
        <v>68</v>
      </c>
      <c r="E250" s="206">
        <v>1</v>
      </c>
      <c r="F250" s="204"/>
      <c r="G250" s="204"/>
      <c r="H250" s="204"/>
      <c r="I250" s="205"/>
      <c r="J250" s="238"/>
      <c r="K250" s="219">
        <f>E250*J250</f>
        <v>0</v>
      </c>
      <c r="M250" s="219"/>
    </row>
    <row r="251" spans="1:14" s="202" customFormat="1" ht="75" x14ac:dyDescent="0.25">
      <c r="A251" s="240"/>
      <c r="B251" s="240"/>
      <c r="C251" s="175" t="s">
        <v>188</v>
      </c>
      <c r="D251" s="207"/>
      <c r="E251" s="206"/>
      <c r="F251" s="204"/>
      <c r="G251" s="204"/>
      <c r="H251" s="204"/>
      <c r="I251" s="205"/>
      <c r="J251" s="237"/>
    </row>
    <row r="252" spans="1:14" s="202" customFormat="1" x14ac:dyDescent="0.25">
      <c r="A252" s="240"/>
      <c r="B252" s="240"/>
      <c r="C252" s="209" t="s">
        <v>1</v>
      </c>
      <c r="D252" s="210"/>
      <c r="E252" s="211"/>
      <c r="F252" s="212"/>
      <c r="G252" s="212"/>
      <c r="H252" s="213"/>
      <c r="I252" s="214"/>
      <c r="J252" s="241"/>
      <c r="K252" s="215">
        <f>SUM(K250:K251)</f>
        <v>0</v>
      </c>
    </row>
    <row r="253" spans="1:14" x14ac:dyDescent="0.25">
      <c r="B253" s="240" t="s">
        <v>128</v>
      </c>
      <c r="C253" s="72" t="s">
        <v>63</v>
      </c>
      <c r="D253" s="13" t="s">
        <v>68</v>
      </c>
      <c r="E253" s="12">
        <v>1</v>
      </c>
      <c r="F253" s="10"/>
      <c r="G253" s="10"/>
      <c r="H253" s="10"/>
      <c r="I253" s="11"/>
      <c r="J253" s="238"/>
      <c r="K253" s="37">
        <f>E253*J253</f>
        <v>0</v>
      </c>
      <c r="M253" s="114"/>
    </row>
    <row r="254" spans="1:14" ht="105" x14ac:dyDescent="0.25">
      <c r="B254" s="240"/>
      <c r="C254" s="175" t="s">
        <v>186</v>
      </c>
      <c r="E254" s="12"/>
      <c r="F254" s="10"/>
      <c r="G254" s="10"/>
      <c r="H254" s="10"/>
      <c r="I254" s="11"/>
      <c r="J254" s="100"/>
    </row>
    <row r="255" spans="1:14" x14ac:dyDescent="0.25">
      <c r="B255" s="240"/>
      <c r="C255" s="25" t="s">
        <v>1</v>
      </c>
      <c r="D255" s="26"/>
      <c r="E255" s="27"/>
      <c r="F255" s="28"/>
      <c r="G255" s="28"/>
      <c r="H255" s="29"/>
      <c r="I255" s="30"/>
      <c r="J255" s="124"/>
      <c r="K255" s="31">
        <f>SUM(K253:K254)</f>
        <v>0</v>
      </c>
    </row>
    <row r="256" spans="1:14" s="72" customFormat="1" x14ac:dyDescent="0.25">
      <c r="A256" s="240"/>
      <c r="B256" s="240" t="s">
        <v>192</v>
      </c>
      <c r="C256" s="176" t="s">
        <v>182</v>
      </c>
      <c r="D256" s="13" t="s">
        <v>68</v>
      </c>
      <c r="E256" s="12">
        <v>1</v>
      </c>
      <c r="F256" s="10"/>
      <c r="G256" s="10"/>
      <c r="H256" s="10"/>
      <c r="I256" s="11"/>
      <c r="J256" s="238"/>
      <c r="K256" s="37">
        <f>E256*J256</f>
        <v>0</v>
      </c>
      <c r="M256" s="114"/>
    </row>
    <row r="257" spans="1:13" s="72" customFormat="1" ht="90" x14ac:dyDescent="0.25">
      <c r="A257" s="240"/>
      <c r="B257" s="240"/>
      <c r="C257" s="175" t="s">
        <v>190</v>
      </c>
      <c r="D257" s="13"/>
      <c r="E257" s="12"/>
      <c r="F257" s="10"/>
      <c r="G257" s="10"/>
      <c r="H257" s="10"/>
      <c r="I257" s="11"/>
      <c r="J257" s="100"/>
    </row>
    <row r="258" spans="1:13" x14ac:dyDescent="0.25">
      <c r="B258" s="240"/>
      <c r="C258" s="25" t="s">
        <v>1</v>
      </c>
      <c r="D258" s="26"/>
      <c r="E258" s="27"/>
      <c r="F258" s="28"/>
      <c r="G258" s="28"/>
      <c r="H258" s="29"/>
      <c r="I258" s="30"/>
      <c r="J258" s="124"/>
      <c r="K258" s="31">
        <f>SUM(K256:K257)</f>
        <v>0</v>
      </c>
    </row>
    <row r="259" spans="1:13" s="202" customFormat="1" x14ac:dyDescent="0.25">
      <c r="A259" s="240"/>
      <c r="B259" s="240" t="s">
        <v>193</v>
      </c>
      <c r="C259" s="176" t="s">
        <v>189</v>
      </c>
      <c r="D259" s="207" t="s">
        <v>68</v>
      </c>
      <c r="E259" s="206">
        <v>1</v>
      </c>
      <c r="F259" s="204"/>
      <c r="G259" s="204"/>
      <c r="H259" s="204"/>
      <c r="I259" s="205"/>
      <c r="J259" s="238"/>
      <c r="K259" s="219">
        <f>E259*J259</f>
        <v>0</v>
      </c>
      <c r="M259" s="219"/>
    </row>
    <row r="260" spans="1:13" s="202" customFormat="1" ht="90" x14ac:dyDescent="0.25">
      <c r="A260" s="240"/>
      <c r="B260" s="240"/>
      <c r="C260" s="175" t="s">
        <v>191</v>
      </c>
      <c r="D260" s="207"/>
      <c r="E260" s="206"/>
      <c r="F260" s="204"/>
      <c r="G260" s="204"/>
      <c r="H260" s="204"/>
      <c r="I260" s="205"/>
      <c r="J260" s="237"/>
    </row>
    <row r="261" spans="1:13" s="202" customFormat="1" x14ac:dyDescent="0.25">
      <c r="A261" s="240"/>
      <c r="B261" s="240"/>
      <c r="C261" s="209" t="s">
        <v>1</v>
      </c>
      <c r="D261" s="210"/>
      <c r="E261" s="211"/>
      <c r="F261" s="212"/>
      <c r="G261" s="212"/>
      <c r="H261" s="213"/>
      <c r="I261" s="214"/>
      <c r="J261" s="241"/>
      <c r="K261" s="215">
        <f>SUM(K259:K260)</f>
        <v>0</v>
      </c>
    </row>
    <row r="262" spans="1:13" x14ac:dyDescent="0.25">
      <c r="A262"/>
      <c r="B262"/>
      <c r="D262"/>
      <c r="J262"/>
    </row>
    <row r="264" spans="1:13" s="97" customFormat="1" x14ac:dyDescent="0.25">
      <c r="A264" s="201">
        <v>6</v>
      </c>
      <c r="B264" s="163" t="s">
        <v>129</v>
      </c>
      <c r="C264" s="130"/>
      <c r="D264" s="130"/>
      <c r="E264" s="130"/>
      <c r="F264" s="130"/>
      <c r="G264" s="130"/>
      <c r="H264" s="130"/>
      <c r="I264" s="130"/>
      <c r="J264" s="130"/>
      <c r="K264" s="131">
        <f>K265+K267+K277</f>
        <v>0</v>
      </c>
    </row>
    <row r="265" spans="1:13" s="97" customFormat="1" x14ac:dyDescent="0.25">
      <c r="A265" s="251" t="s">
        <v>194</v>
      </c>
      <c r="B265" s="170"/>
      <c r="C265" s="132" t="s">
        <v>114</v>
      </c>
      <c r="D265" s="262" t="s">
        <v>68</v>
      </c>
      <c r="E265" s="133"/>
      <c r="F265" s="133"/>
      <c r="G265" s="133"/>
      <c r="H265" s="134"/>
      <c r="I265" s="134"/>
      <c r="J265" s="135"/>
      <c r="K265" s="136">
        <v>0</v>
      </c>
      <c r="M265" s="114"/>
    </row>
    <row r="266" spans="1:13" x14ac:dyDescent="0.25">
      <c r="D266"/>
      <c r="J266"/>
    </row>
    <row r="267" spans="1:13" x14ac:dyDescent="0.25">
      <c r="A267" s="251" t="s">
        <v>195</v>
      </c>
      <c r="B267" s="170"/>
      <c r="C267" s="132" t="s">
        <v>118</v>
      </c>
      <c r="D267" s="133"/>
      <c r="E267" s="133"/>
      <c r="F267" s="133"/>
      <c r="G267" s="133"/>
      <c r="H267" s="134"/>
      <c r="I267" s="134"/>
      <c r="J267" s="135"/>
      <c r="K267" s="136">
        <f>SUM(K268:K275)</f>
        <v>0</v>
      </c>
    </row>
    <row r="268" spans="1:13" ht="30" x14ac:dyDescent="0.25">
      <c r="B268" s="162" t="s">
        <v>196</v>
      </c>
      <c r="C268" s="98" t="s">
        <v>119</v>
      </c>
      <c r="D268" s="104" t="s">
        <v>120</v>
      </c>
      <c r="E268" s="102">
        <v>10</v>
      </c>
      <c r="F268" s="99"/>
      <c r="G268" s="99"/>
      <c r="H268" s="99"/>
      <c r="I268" s="101"/>
      <c r="J268" s="100"/>
      <c r="K268" s="114">
        <f>E268*J268</f>
        <v>0</v>
      </c>
    </row>
    <row r="269" spans="1:13" ht="60" x14ac:dyDescent="0.25">
      <c r="B269" s="240" t="s">
        <v>197</v>
      </c>
      <c r="C269" s="98" t="s">
        <v>121</v>
      </c>
      <c r="D269" s="104" t="s">
        <v>120</v>
      </c>
      <c r="E269" s="102">
        <v>0</v>
      </c>
      <c r="F269" s="99"/>
      <c r="G269" s="99"/>
      <c r="H269" s="99"/>
      <c r="I269" s="101"/>
      <c r="J269" s="100"/>
      <c r="K269" s="114">
        <f t="shared" ref="K269:K272" si="8">E269*J269</f>
        <v>0</v>
      </c>
    </row>
    <row r="270" spans="1:13" ht="45" x14ac:dyDescent="0.25">
      <c r="B270" s="240" t="s">
        <v>198</v>
      </c>
      <c r="C270" s="98" t="s">
        <v>122</v>
      </c>
      <c r="D270" s="104" t="s">
        <v>120</v>
      </c>
      <c r="E270" s="102">
        <v>0</v>
      </c>
      <c r="F270" s="99"/>
      <c r="G270" s="99"/>
      <c r="H270" s="99"/>
      <c r="I270" s="101"/>
      <c r="J270" s="100"/>
      <c r="K270" s="114">
        <f t="shared" si="8"/>
        <v>0</v>
      </c>
    </row>
    <row r="271" spans="1:13" ht="45" x14ac:dyDescent="0.25">
      <c r="B271" s="240" t="s">
        <v>199</v>
      </c>
      <c r="C271" s="98" t="s">
        <v>123</v>
      </c>
      <c r="D271" s="104" t="s">
        <v>120</v>
      </c>
      <c r="E271" s="102">
        <v>0</v>
      </c>
      <c r="F271" s="99"/>
      <c r="G271" s="99"/>
      <c r="H271" s="99"/>
      <c r="I271" s="101"/>
      <c r="J271" s="100"/>
      <c r="K271" s="114">
        <f t="shared" si="8"/>
        <v>0</v>
      </c>
    </row>
    <row r="272" spans="1:13" ht="60" x14ac:dyDescent="0.25">
      <c r="B272" s="240" t="s">
        <v>200</v>
      </c>
      <c r="C272" s="98" t="s">
        <v>124</v>
      </c>
      <c r="D272" s="104" t="s">
        <v>120</v>
      </c>
      <c r="E272" s="102">
        <v>0</v>
      </c>
      <c r="F272" s="99"/>
      <c r="G272" s="99"/>
      <c r="H272" s="99"/>
      <c r="I272" s="101"/>
      <c r="J272" s="100"/>
      <c r="K272" s="114">
        <f t="shared" si="8"/>
        <v>0</v>
      </c>
    </row>
    <row r="273" spans="1:11" ht="60" x14ac:dyDescent="0.25">
      <c r="B273" s="240" t="s">
        <v>201</v>
      </c>
      <c r="C273" s="98" t="s">
        <v>125</v>
      </c>
      <c r="D273" s="104" t="s">
        <v>120</v>
      </c>
      <c r="E273" s="102">
        <v>10</v>
      </c>
      <c r="F273" s="99"/>
      <c r="G273" s="99"/>
      <c r="H273" s="99"/>
      <c r="I273" s="101"/>
      <c r="J273" s="100"/>
      <c r="K273" s="114">
        <f t="shared" ref="K273:K275" si="9">E273*J273</f>
        <v>0</v>
      </c>
    </row>
    <row r="274" spans="1:11" ht="60" x14ac:dyDescent="0.25">
      <c r="B274" s="240" t="s">
        <v>202</v>
      </c>
      <c r="C274" s="98" t="s">
        <v>126</v>
      </c>
      <c r="D274" s="104" t="s">
        <v>120</v>
      </c>
      <c r="E274" s="102">
        <v>0</v>
      </c>
      <c r="F274" s="99"/>
      <c r="G274" s="99"/>
      <c r="H274" s="99"/>
      <c r="I274" s="101"/>
      <c r="J274" s="100"/>
      <c r="K274" s="114">
        <f t="shared" si="9"/>
        <v>0</v>
      </c>
    </row>
    <row r="275" spans="1:11" ht="45" x14ac:dyDescent="0.25">
      <c r="B275" s="240" t="s">
        <v>203</v>
      </c>
      <c r="C275" s="98" t="s">
        <v>127</v>
      </c>
      <c r="D275" s="104" t="s">
        <v>120</v>
      </c>
      <c r="E275" s="102">
        <v>20</v>
      </c>
      <c r="F275" s="99"/>
      <c r="G275" s="99"/>
      <c r="H275" s="99"/>
      <c r="I275" s="101"/>
      <c r="J275" s="100"/>
      <c r="K275" s="114">
        <f t="shared" si="9"/>
        <v>0</v>
      </c>
    </row>
    <row r="277" spans="1:11" x14ac:dyDescent="0.25">
      <c r="A277" s="251" t="s">
        <v>204</v>
      </c>
      <c r="B277" s="170"/>
      <c r="C277" s="132" t="s">
        <v>130</v>
      </c>
      <c r="D277" s="262"/>
      <c r="E277" s="133"/>
      <c r="F277" s="133"/>
      <c r="G277" s="133"/>
      <c r="H277" s="134"/>
      <c r="I277" s="134"/>
      <c r="J277" s="135"/>
      <c r="K277" s="136">
        <v>0</v>
      </c>
    </row>
  </sheetData>
  <pageMargins left="0.23622047244094491" right="0.23622047244094491" top="0.74803149606299213" bottom="0.74803149606299213" header="0.31496062992125984" footer="0.31496062992125984"/>
  <pageSetup paperSize="9" scale="62" fitToHeight="0" orientation="portrait" horizontalDpi="1200" verticalDpi="1200" r:id="rId1"/>
  <headerFooter>
    <oddHeader xml:space="preserve">&amp;LBOPBA Arquitectura s.l.p.&amp;RDissenyes o treballes? La nova comunicació visual. 1980-2003
Exposició a la primera planta del museu de Disseny de Barcelona
</oddHeader>
    <oddFooter>&amp;R&amp;P</oddFooter>
  </headerFooter>
  <rowBreaks count="13" manualBreakCount="13">
    <brk id="30" max="16383" man="1"/>
    <brk id="45" max="16383" man="1"/>
    <brk id="56" max="16383" man="1"/>
    <brk id="80" max="10" man="1"/>
    <brk id="103" max="16383" man="1"/>
    <brk id="110" max="16383" man="1"/>
    <brk id="140" max="16383" man="1"/>
    <brk id="148" max="16383" man="1"/>
    <brk id="168" max="16383" man="1"/>
    <brk id="182" max="16383" man="1"/>
    <brk id="195" max="16383" man="1"/>
    <brk id="206" max="16383" man="1"/>
    <brk id="24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2"/>
  <sheetViews>
    <sheetView topLeftCell="A2" zoomScale="190" zoomScaleNormal="190" workbookViewId="0">
      <selection activeCell="B14" sqref="B14"/>
    </sheetView>
  </sheetViews>
  <sheetFormatPr defaultColWidth="11.42578125" defaultRowHeight="15" x14ac:dyDescent="0.25"/>
  <cols>
    <col min="1" max="1" width="6" customWidth="1"/>
    <col min="6" max="6" width="16" customWidth="1"/>
    <col min="7" max="7" width="15.42578125" customWidth="1"/>
    <col min="9" max="9" width="17.42578125" customWidth="1"/>
  </cols>
  <sheetData>
    <row r="2" spans="1:14" x14ac:dyDescent="0.25">
      <c r="A2" s="39" t="s">
        <v>135</v>
      </c>
    </row>
    <row r="4" spans="1:14" x14ac:dyDescent="0.25">
      <c r="A4" s="265">
        <v>1</v>
      </c>
      <c r="B4" s="274" t="str">
        <f>Presupost!B3</f>
        <v>DESMUNTATGE Y ARRANJAMENT  PLANTA QUARTA</v>
      </c>
      <c r="C4" s="274"/>
      <c r="D4" s="274"/>
      <c r="E4" s="274"/>
      <c r="F4" s="274"/>
      <c r="G4" s="7">
        <f>Presupost!K3</f>
        <v>0</v>
      </c>
      <c r="I4" s="97"/>
      <c r="J4" s="97"/>
      <c r="K4" s="97"/>
      <c r="L4" s="97"/>
      <c r="M4" s="97"/>
      <c r="N4" s="97"/>
    </row>
    <row r="5" spans="1:14" x14ac:dyDescent="0.25">
      <c r="A5" s="266">
        <v>2</v>
      </c>
      <c r="B5" s="275" t="str">
        <f>Presupost!B46</f>
        <v>ADEQUACIÓ PLANTA PRIMERA</v>
      </c>
      <c r="C5" s="275"/>
      <c r="D5" s="275"/>
      <c r="E5" s="275"/>
      <c r="F5" s="275"/>
      <c r="G5" s="18">
        <f>Presupost!K46</f>
        <v>0</v>
      </c>
      <c r="I5" s="97"/>
      <c r="J5" s="97"/>
      <c r="K5" s="97"/>
      <c r="L5" s="97"/>
      <c r="M5" s="97"/>
      <c r="N5" s="97"/>
    </row>
    <row r="6" spans="1:14" x14ac:dyDescent="0.25">
      <c r="A6" s="267">
        <v>3</v>
      </c>
      <c r="B6" s="276" t="s">
        <v>259</v>
      </c>
      <c r="C6" s="276"/>
      <c r="D6" s="276"/>
      <c r="E6" s="276"/>
      <c r="F6" s="276"/>
      <c r="G6" s="22">
        <f>Presupost!K149</f>
        <v>0</v>
      </c>
      <c r="I6" s="97"/>
      <c r="J6" s="97"/>
      <c r="K6" s="97"/>
      <c r="L6" s="97"/>
      <c r="M6" s="97"/>
      <c r="N6" s="97"/>
    </row>
    <row r="7" spans="1:14" ht="15" customHeight="1" x14ac:dyDescent="0.25">
      <c r="A7" s="268">
        <v>4</v>
      </c>
      <c r="B7" s="277" t="s">
        <v>205</v>
      </c>
      <c r="C7" s="277"/>
      <c r="D7" s="277"/>
      <c r="E7" s="277"/>
      <c r="F7" s="277"/>
      <c r="G7" s="34">
        <f>Presupost!K207</f>
        <v>0</v>
      </c>
      <c r="I7" s="97"/>
      <c r="J7" s="97"/>
      <c r="K7" s="97"/>
      <c r="L7" s="97"/>
      <c r="M7" s="97"/>
      <c r="N7" s="97"/>
    </row>
    <row r="8" spans="1:14" s="203" customFormat="1" ht="24" customHeight="1" x14ac:dyDescent="0.25">
      <c r="A8" s="270">
        <v>5</v>
      </c>
      <c r="B8" s="278" t="s">
        <v>187</v>
      </c>
      <c r="C8" s="278"/>
      <c r="D8" s="278"/>
      <c r="E8" s="278"/>
      <c r="F8" s="278"/>
      <c r="G8" s="271">
        <f>Presupost!K246</f>
        <v>0</v>
      </c>
    </row>
    <row r="9" spans="1:14" s="97" customFormat="1" x14ac:dyDescent="0.25">
      <c r="A9" s="129">
        <v>6</v>
      </c>
      <c r="B9" s="279" t="s">
        <v>129</v>
      </c>
      <c r="C9" s="279"/>
      <c r="D9" s="279"/>
      <c r="E9" s="279"/>
      <c r="F9" s="279"/>
      <c r="G9" s="131">
        <f>Presupost!K264</f>
        <v>0</v>
      </c>
    </row>
    <row r="10" spans="1:14" x14ac:dyDescent="0.25">
      <c r="A10" s="269"/>
      <c r="B10" s="272" t="s">
        <v>256</v>
      </c>
      <c r="C10" s="272"/>
      <c r="D10" s="272"/>
      <c r="E10" s="272"/>
      <c r="F10" s="272"/>
      <c r="G10" s="139">
        <f>SUM(G4:G9)</f>
        <v>0</v>
      </c>
      <c r="H10" s="37"/>
      <c r="I10" s="97"/>
      <c r="J10" s="97"/>
      <c r="K10" s="97"/>
      <c r="L10" s="97"/>
      <c r="M10" s="97"/>
      <c r="N10" s="97"/>
    </row>
    <row r="11" spans="1:14" x14ac:dyDescent="0.25">
      <c r="A11" s="138"/>
      <c r="B11" s="272" t="s">
        <v>257</v>
      </c>
      <c r="C11" s="272"/>
      <c r="D11" s="272"/>
      <c r="E11" s="272"/>
      <c r="F11" s="272"/>
      <c r="G11" s="139">
        <f>G10*0.21</f>
        <v>0</v>
      </c>
      <c r="I11" s="13"/>
      <c r="J11" s="37"/>
    </row>
    <row r="12" spans="1:14" x14ac:dyDescent="0.25">
      <c r="A12" s="263"/>
      <c r="B12" s="273" t="s">
        <v>258</v>
      </c>
      <c r="C12" s="273"/>
      <c r="D12" s="273"/>
      <c r="E12" s="273"/>
      <c r="F12" s="273"/>
      <c r="G12" s="264">
        <f>G10+G11</f>
        <v>0</v>
      </c>
    </row>
    <row r="15" spans="1:14" x14ac:dyDescent="0.25">
      <c r="B15" s="202"/>
      <c r="C15" s="202"/>
      <c r="D15" s="202"/>
      <c r="E15" s="202"/>
      <c r="F15" s="202"/>
      <c r="G15" s="202"/>
    </row>
    <row r="16" spans="1:14" x14ac:dyDescent="0.25">
      <c r="B16" s="202"/>
      <c r="C16" s="202"/>
      <c r="D16" s="202"/>
      <c r="E16" s="202"/>
      <c r="F16" s="202"/>
      <c r="G16" s="202"/>
    </row>
    <row r="17" spans="2:7" s="72" customFormat="1" x14ac:dyDescent="0.25">
      <c r="B17" s="202"/>
      <c r="C17" s="202"/>
      <c r="D17" s="202"/>
      <c r="E17" s="202"/>
      <c r="F17" s="202"/>
      <c r="G17" s="202"/>
    </row>
    <row r="18" spans="2:7" x14ac:dyDescent="0.25">
      <c r="B18" s="202"/>
      <c r="C18" s="202"/>
      <c r="D18" s="202"/>
      <c r="E18" s="202"/>
      <c r="F18" s="202"/>
      <c r="G18" s="202"/>
    </row>
    <row r="19" spans="2:7" x14ac:dyDescent="0.25">
      <c r="B19" s="202"/>
      <c r="C19" s="202"/>
      <c r="D19" s="202"/>
      <c r="E19" s="202"/>
      <c r="F19" s="202"/>
      <c r="G19" s="202"/>
    </row>
    <row r="20" spans="2:7" x14ac:dyDescent="0.25">
      <c r="B20" s="202"/>
      <c r="C20" s="202"/>
      <c r="D20" s="202"/>
      <c r="E20" s="202"/>
      <c r="F20" s="202"/>
      <c r="G20" s="202"/>
    </row>
    <row r="21" spans="2:7" x14ac:dyDescent="0.25">
      <c r="B21" s="202"/>
      <c r="C21" s="202"/>
      <c r="D21" s="202"/>
      <c r="E21" s="202"/>
      <c r="F21" s="202"/>
      <c r="G21" s="202"/>
    </row>
    <row r="22" spans="2:7" x14ac:dyDescent="0.25">
      <c r="B22" s="202"/>
      <c r="C22" s="202"/>
      <c r="D22" s="202"/>
      <c r="E22" s="202"/>
      <c r="F22" s="202"/>
      <c r="G22" s="202"/>
    </row>
  </sheetData>
  <mergeCells count="9">
    <mergeCell ref="B10:F10"/>
    <mergeCell ref="B11:F11"/>
    <mergeCell ref="B12:F12"/>
    <mergeCell ref="B4:F4"/>
    <mergeCell ref="B5:F5"/>
    <mergeCell ref="B6:F6"/>
    <mergeCell ref="B7:F7"/>
    <mergeCell ref="B8:F8"/>
    <mergeCell ref="B9:F9"/>
  </mergeCells>
  <pageMargins left="0.70866141732283472" right="0.70866141732283472" top="0.74803149606299213" bottom="0.74803149606299213" header="0.31496062992125984" footer="0.31496062992125984"/>
  <pageSetup paperSize="9" orientation="portrait" horizontalDpi="1200" verticalDpi="1200" r:id="rId1"/>
  <headerFooter>
    <oddFooter>&amp;R15</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vt:i4>
      </vt:variant>
      <vt:variant>
        <vt:lpstr>Intervals amb nom</vt:lpstr>
      </vt:variant>
      <vt:variant>
        <vt:i4>6</vt:i4>
      </vt:variant>
    </vt:vector>
  </HeadingPairs>
  <TitlesOfParts>
    <vt:vector size="8" baseType="lpstr">
      <vt:lpstr>Presupost</vt:lpstr>
      <vt:lpstr>Resum</vt:lpstr>
      <vt:lpstr>Presupost!Àrea_d'impressió</vt:lpstr>
      <vt:lpstr>Resum!Àrea_d'impressió</vt:lpstr>
      <vt:lpstr>Presupost!Print_Area</vt:lpstr>
      <vt:lpstr>Resum!Print_Area</vt:lpstr>
      <vt:lpstr>Presupost!Print_Titles</vt:lpstr>
      <vt:lpstr>Presupost!Títols_per_imprimir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cee_2</dc:creator>
  <cp:lastModifiedBy>Ajuntament de Barcelona</cp:lastModifiedBy>
  <cp:lastPrinted>2021-07-09T11:37:09Z</cp:lastPrinted>
  <dcterms:created xsi:type="dcterms:W3CDTF">2018-04-09T08:04:46Z</dcterms:created>
  <dcterms:modified xsi:type="dcterms:W3CDTF">2021-09-09T08:31:21Z</dcterms:modified>
</cp:coreProperties>
</file>