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960" yWindow="15" windowWidth="11145" windowHeight="10740" tabRatio="903"/>
  </bookViews>
  <sheets>
    <sheet name="Pressupost licitació" sheetId="42" r:id="rId1"/>
  </sheets>
  <calcPr calcId="145621"/>
</workbook>
</file>

<file path=xl/calcChain.xml><?xml version="1.0" encoding="utf-8"?>
<calcChain xmlns="http://schemas.openxmlformats.org/spreadsheetml/2006/main">
  <c r="D21" i="42" l="1"/>
  <c r="E21" i="42" s="1"/>
  <c r="E15" i="42"/>
  <c r="E33" i="42" l="1"/>
  <c r="E29" i="42"/>
  <c r="E27" i="42"/>
  <c r="E24" i="42"/>
  <c r="D14" i="42"/>
  <c r="D19" i="42"/>
  <c r="E17" i="42" s="1"/>
  <c r="D13" i="42"/>
  <c r="D12" i="42"/>
  <c r="E35" i="42" l="1"/>
  <c r="E10" i="42"/>
  <c r="E22" i="42" s="1"/>
  <c r="E36" i="42" l="1"/>
  <c r="E37" i="42" s="1"/>
  <c r="E38" i="42" l="1"/>
  <c r="E39" i="42" s="1"/>
  <c r="E45" i="42" s="1"/>
  <c r="E46" i="42" l="1"/>
  <c r="E47" i="42" s="1"/>
</calcChain>
</file>

<file path=xl/sharedStrings.xml><?xml version="1.0" encoding="utf-8"?>
<sst xmlns="http://schemas.openxmlformats.org/spreadsheetml/2006/main" count="50" uniqueCount="47">
  <si>
    <t>NOM EMPRESA</t>
  </si>
  <si>
    <t>NIF:</t>
  </si>
  <si>
    <t>SEGELL I SIGNATURA</t>
  </si>
  <si>
    <t>FULL 1</t>
  </si>
  <si>
    <t>PROPOSTA ECONÒMICA - LICITADOR</t>
  </si>
  <si>
    <t>Manteniment any</t>
  </si>
  <si>
    <t xml:space="preserve">Conceptes susceptibles de realitzar baixa </t>
  </si>
  <si>
    <t>Manteniment Preventiu  mercats segons categoria</t>
  </si>
  <si>
    <t>CATEGORIA MERCAT</t>
  </si>
  <si>
    <t>COST PER MERCAT</t>
  </si>
  <si>
    <t>Nº MERCATS</t>
  </si>
  <si>
    <t>Categoria A. (1)</t>
  </si>
  <si>
    <t>Categoria B. (1)</t>
  </si>
  <si>
    <t>Categoria C. (1)</t>
  </si>
  <si>
    <t xml:space="preserve">Inspeccions periòdiques (Variable segons inspeccions) – Justificar </t>
  </si>
  <si>
    <r>
      <rPr>
        <b/>
        <sz val="9"/>
        <color theme="1"/>
        <rFont val="Arial"/>
        <family val="2"/>
      </rPr>
      <t xml:space="preserve">Inspeccions periòdiques (3)
</t>
    </r>
    <r>
      <rPr>
        <sz val="9"/>
        <color theme="1"/>
        <rFont val="Arial"/>
        <family val="2"/>
      </rPr>
      <t xml:space="preserve">(Segons nº inspeccion per any)
</t>
    </r>
  </si>
  <si>
    <t>Manteniment Correctiu Inmediat - Fix
(resposta ràpida) (4)</t>
  </si>
  <si>
    <t>Manteniment correctiu inmediat de cada mercat per un any de servei</t>
  </si>
  <si>
    <t>TOTAL IMPORT SUSCEPTIBLE DE BAIXA</t>
  </si>
  <si>
    <t>Manteniment Correctiu – previsió a justificar</t>
  </si>
  <si>
    <t xml:space="preserve">A justificar amb projecte/pressupost en base als preus del plec (punt 7) aplicant la baixa corresponent quan es realitzi el pressupost  </t>
  </si>
  <si>
    <t>Material associat a correctiu, preventiu – previsió a justificar</t>
  </si>
  <si>
    <r>
      <rPr>
        <sz val="9"/>
        <rFont val="Arial"/>
        <family val="2"/>
      </rPr>
      <t xml:space="preserve">A justificar amb projecte/pressupost en base als preus del plec (punt 7) aplicant la baixa corresponent quan es realitzi el pressupost </t>
    </r>
    <r>
      <rPr>
        <sz val="8"/>
        <rFont val="Arial"/>
        <family val="2"/>
      </rPr>
      <t xml:space="preserve"> </t>
    </r>
  </si>
  <si>
    <t>Millores – previsió a justificar</t>
  </si>
  <si>
    <t>Impost dels gasos refrigerants – previsió a justificar</t>
  </si>
  <si>
    <t xml:space="preserve">Previsió pel pagament dels impostos relacionats amb els gasos. </t>
  </si>
  <si>
    <t>TOTAL IMPORT NO BAIXA</t>
  </si>
  <si>
    <t>Total</t>
  </si>
  <si>
    <t>21% IVA</t>
  </si>
  <si>
    <t>TOTAL (IVA inclòs)</t>
  </si>
  <si>
    <t>Taula  Econòmica únicament permet posat els valors de les caselles en groc segons proposta del licitador</t>
  </si>
  <si>
    <t>(1) El licitador haurà de posar el cost del manteniment preventiu que estimi segons categoria de mercat segons punt 1 del plec</t>
  </si>
  <si>
    <t>(2) El licitador haurà de posar el cost de la realització del llibres de registre segons punt 1 del plec</t>
  </si>
  <si>
    <t>(3) El licitador haurà de posar el cost del manteniment normatiu que estimi segons punt 1 del plec</t>
  </si>
  <si>
    <t>(4) El licitador haurà de posar el cost del manteniment correctiu inmediat segons punt 1 del plec.</t>
  </si>
  <si>
    <t>El licitador podrà canviar els imports de les caselles en groc</t>
  </si>
  <si>
    <t>* Preu a traslladar a l'Annex 3</t>
  </si>
  <si>
    <t>anual</t>
  </si>
  <si>
    <t>Conceptes sense baixa</t>
  </si>
  <si>
    <t>6 % Benefici Industrial</t>
  </si>
  <si>
    <t>13% Despeses Generals</t>
  </si>
  <si>
    <t>TOTAL (IVA no inclòs)</t>
  </si>
  <si>
    <t>Responsable Operatiu</t>
  </si>
  <si>
    <t>h/any</t>
  </si>
  <si>
    <t>Dedicació al contracte 25%</t>
  </si>
  <si>
    <t>OFERTA TOTAL PER 2 ANYS DE MANTENIMENT</t>
  </si>
  <si>
    <t>preu/hora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</si>
</sst>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_ ;[Red]\-#,##0\ "/>
  </numFmts>
  <fonts count="13" x14ac:knownFonts="1">
    <font>
      <sz val="11"/>
      <color theme="1"/>
      <name val="Calibri"/>
      <family val="2"/>
      <scheme val="minor"/>
    </font>
    <font>
      <b/>
      <sz val="10"/>
      <color rgb="FF9C0006"/>
      <name val="Calibri"/>
      <family val="2"/>
      <scheme val="minor"/>
    </font>
    <font>
      <b/>
      <sz val="10"/>
      <color rgb="FF006100"/>
      <name val="Calibri"/>
      <family val="2"/>
      <scheme val="minor"/>
    </font>
    <font>
      <b/>
      <sz val="10"/>
      <color theme="9" tint="-0.24994659260841701"/>
      <name val="Calibri"/>
      <family val="2"/>
      <scheme val="minor"/>
    </font>
    <font>
      <b/>
      <sz val="9"/>
      <color theme="1"/>
      <name val="Arial"/>
      <family val="2"/>
    </font>
    <font>
      <sz val="10"/>
      <name val="Arial"/>
      <family val="2"/>
    </font>
    <font>
      <b/>
      <sz val="9"/>
      <color rgb="FFFFFFFF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1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3" fillId="3" borderId="0" applyNumberFormat="0" applyBorder="0" applyAlignment="0" applyProtection="0"/>
  </cellStyleXfs>
  <cellXfs count="143"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 applyBorder="1"/>
    <xf numFmtId="0" fontId="0" fillId="0" borderId="15" xfId="0" applyBorder="1" applyAlignment="1"/>
    <xf numFmtId="0" fontId="0" fillId="0" borderId="0" xfId="0" applyBorder="1" applyAlignment="1" applyProtection="1">
      <protection locked="0"/>
    </xf>
    <xf numFmtId="0" fontId="0" fillId="0" borderId="19" xfId="0" applyBorder="1"/>
    <xf numFmtId="0" fontId="0" fillId="0" borderId="19" xfId="0" applyBorder="1" applyAlignment="1">
      <alignment vertical="top"/>
    </xf>
    <xf numFmtId="0" fontId="0" fillId="7" borderId="16" xfId="0" applyFill="1" applyBorder="1"/>
    <xf numFmtId="0" fontId="0" fillId="7" borderId="1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right" vertical="center" wrapText="1"/>
    </xf>
    <xf numFmtId="0" fontId="4" fillId="0" borderId="0" xfId="0" applyFont="1" applyFill="1" applyBorder="1" applyAlignment="1" applyProtection="1">
      <alignment horizontal="right" vertical="center" wrapText="1"/>
    </xf>
    <xf numFmtId="0" fontId="7" fillId="10" borderId="25" xfId="0" applyFont="1" applyFill="1" applyBorder="1" applyAlignment="1" applyProtection="1">
      <alignment horizontal="left" vertical="center" wrapText="1"/>
    </xf>
    <xf numFmtId="0" fontId="7" fillId="10" borderId="26" xfId="0" applyFont="1" applyFill="1" applyBorder="1" applyAlignment="1" applyProtection="1">
      <alignment vertical="center" wrapText="1"/>
    </xf>
    <xf numFmtId="164" fontId="7" fillId="5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3" xfId="0" applyFont="1" applyFill="1" applyBorder="1" applyAlignment="1" applyProtection="1">
      <alignment horizontal="center" vertical="center" wrapText="1"/>
    </xf>
    <xf numFmtId="8" fontId="7" fillId="10" borderId="11" xfId="0" applyNumberFormat="1" applyFont="1" applyFill="1" applyBorder="1" applyAlignment="1" applyProtection="1">
      <alignment horizontal="right" vertical="center" wrapText="1" indent="1"/>
    </xf>
    <xf numFmtId="164" fontId="7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26" xfId="0" applyFont="1" applyFill="1" applyBorder="1" applyAlignment="1" applyProtection="1">
      <alignment horizontal="left" vertical="center" wrapText="1"/>
    </xf>
    <xf numFmtId="164" fontId="7" fillId="5" borderId="32" xfId="0" applyNumberFormat="1" applyFont="1" applyFill="1" applyBorder="1" applyAlignment="1" applyProtection="1">
      <alignment horizontal="center" vertical="center" wrapText="1"/>
      <protection locked="0"/>
    </xf>
    <xf numFmtId="165" fontId="7" fillId="10" borderId="2" xfId="0" applyNumberFormat="1" applyFont="1" applyFill="1" applyBorder="1" applyAlignment="1" applyProtection="1">
      <alignment horizontal="center" vertical="center" wrapText="1"/>
    </xf>
    <xf numFmtId="8" fontId="7" fillId="0" borderId="0" xfId="0" applyNumberFormat="1" applyFont="1" applyFill="1" applyBorder="1" applyAlignment="1" applyProtection="1">
      <alignment horizontal="center" vertical="center" wrapText="1"/>
    </xf>
    <xf numFmtId="164" fontId="7" fillId="0" borderId="0" xfId="0" applyNumberFormat="1" applyFont="1" applyFill="1" applyBorder="1" applyAlignment="1" applyProtection="1">
      <alignment horizontal="center" vertical="center" wrapText="1"/>
    </xf>
    <xf numFmtId="0" fontId="7" fillId="13" borderId="33" xfId="0" applyFont="1" applyFill="1" applyBorder="1" applyAlignment="1" applyProtection="1">
      <alignment horizontal="left" vertical="center" wrapText="1"/>
    </xf>
    <xf numFmtId="0" fontId="7" fillId="13" borderId="42" xfId="0" applyFont="1" applyFill="1" applyBorder="1" applyAlignment="1" applyProtection="1">
      <alignment horizontal="left" vertical="center" wrapText="1"/>
    </xf>
    <xf numFmtId="0" fontId="7" fillId="13" borderId="6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164" fontId="7" fillId="14" borderId="22" xfId="0" applyNumberFormat="1" applyFont="1" applyFill="1" applyBorder="1" applyAlignment="1" applyProtection="1">
      <alignment horizontal="center" vertical="center" wrapText="1"/>
    </xf>
    <xf numFmtId="164" fontId="4" fillId="0" borderId="22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center" vertical="center" wrapText="1"/>
    </xf>
    <xf numFmtId="0" fontId="7" fillId="0" borderId="44" xfId="0" applyFont="1" applyBorder="1" applyAlignment="1" applyProtection="1"/>
    <xf numFmtId="0" fontId="7" fillId="0" borderId="0" xfId="0" applyFont="1" applyBorder="1" applyAlignment="1" applyProtection="1"/>
    <xf numFmtId="0" fontId="7" fillId="0" borderId="39" xfId="0" applyFont="1" applyBorder="1" applyAlignment="1" applyProtection="1"/>
    <xf numFmtId="0" fontId="7" fillId="0" borderId="46" xfId="0" applyFont="1" applyBorder="1" applyAlignment="1" applyProtection="1"/>
    <xf numFmtId="0" fontId="12" fillId="0" borderId="0" xfId="0" applyFont="1" applyBorder="1" applyAlignment="1" applyProtection="1">
      <alignment horizontal="left"/>
    </xf>
    <xf numFmtId="0" fontId="7" fillId="10" borderId="10" xfId="0" applyFont="1" applyFill="1" applyBorder="1" applyAlignment="1" applyProtection="1">
      <alignment horizontal="left" vertical="center" wrapText="1"/>
    </xf>
    <xf numFmtId="0" fontId="7" fillId="10" borderId="4" xfId="0" applyFont="1" applyFill="1" applyBorder="1" applyAlignment="1" applyProtection="1">
      <alignment horizontal="left" vertical="center" wrapText="1"/>
    </xf>
    <xf numFmtId="0" fontId="7" fillId="10" borderId="11" xfId="0" applyFont="1" applyFill="1" applyBorder="1" applyAlignment="1" applyProtection="1">
      <alignment horizontal="left" vertical="center" wrapText="1"/>
    </xf>
    <xf numFmtId="0" fontId="7" fillId="10" borderId="12" xfId="0" applyFont="1" applyFill="1" applyBorder="1" applyAlignment="1" applyProtection="1">
      <alignment horizontal="left" vertical="center" wrapText="1"/>
    </xf>
    <xf numFmtId="0" fontId="6" fillId="8" borderId="18" xfId="0" applyFont="1" applyFill="1" applyBorder="1" applyAlignment="1" applyProtection="1">
      <alignment horizontal="right" vertical="center" wrapText="1"/>
    </xf>
    <xf numFmtId="0" fontId="4" fillId="9" borderId="32" xfId="0" applyFont="1" applyFill="1" applyBorder="1" applyAlignment="1" applyProtection="1">
      <alignment horizontal="right" vertical="center" wrapText="1"/>
    </xf>
    <xf numFmtId="0" fontId="4" fillId="9" borderId="19" xfId="0" applyFont="1" applyFill="1" applyBorder="1" applyAlignment="1" applyProtection="1">
      <alignment horizontal="right" vertical="center" wrapText="1"/>
    </xf>
    <xf numFmtId="0" fontId="4" fillId="13" borderId="27" xfId="0" applyFont="1" applyFill="1" applyBorder="1" applyAlignment="1" applyProtection="1">
      <alignment horizontal="center" vertical="center" wrapText="1"/>
    </xf>
    <xf numFmtId="164" fontId="7" fillId="0" borderId="22" xfId="0" applyNumberFormat="1" applyFont="1" applyFill="1" applyBorder="1" applyAlignment="1" applyProtection="1">
      <alignment horizontal="center" vertical="center" wrapText="1"/>
    </xf>
    <xf numFmtId="164" fontId="4" fillId="0" borderId="4" xfId="0" applyNumberFormat="1" applyFont="1" applyFill="1" applyBorder="1" applyAlignment="1" applyProtection="1">
      <alignment horizontal="center" vertical="center" wrapText="1"/>
    </xf>
    <xf numFmtId="164" fontId="4" fillId="15" borderId="31" xfId="0" applyNumberFormat="1" applyFont="1" applyFill="1" applyBorder="1" applyAlignment="1" applyProtection="1">
      <alignment horizontal="center" vertical="center" wrapText="1"/>
    </xf>
    <xf numFmtId="164" fontId="4" fillId="0" borderId="25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164" fontId="7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5" xfId="0" applyFont="1" applyFill="1" applyBorder="1" applyAlignment="1" applyProtection="1">
      <alignment horizontal="center" vertical="center" wrapText="1"/>
    </xf>
    <xf numFmtId="8" fontId="7" fillId="10" borderId="13" xfId="0" applyNumberFormat="1" applyFont="1" applyFill="1" applyBorder="1" applyAlignment="1" applyProtection="1">
      <alignment horizontal="right" vertical="center" wrapText="1" indent="1"/>
    </xf>
    <xf numFmtId="8" fontId="7" fillId="10" borderId="53" xfId="0" applyNumberFormat="1" applyFont="1" applyFill="1" applyBorder="1" applyAlignment="1" applyProtection="1">
      <alignment horizontal="right" vertical="center" wrapText="1" indent="1"/>
    </xf>
    <xf numFmtId="164" fontId="7" fillId="6" borderId="52" xfId="0" applyNumberFormat="1" applyFont="1" applyFill="1" applyBorder="1" applyAlignment="1" applyProtection="1">
      <alignment horizontal="center" vertical="center" wrapText="1"/>
    </xf>
    <xf numFmtId="0" fontId="7" fillId="10" borderId="23" xfId="0" applyFont="1" applyFill="1" applyBorder="1" applyAlignment="1" applyProtection="1">
      <alignment horizontal="center" vertical="center" wrapText="1"/>
    </xf>
    <xf numFmtId="0" fontId="7" fillId="10" borderId="41" xfId="0" applyFont="1" applyFill="1" applyBorder="1" applyAlignment="1" applyProtection="1">
      <alignment horizontal="center" vertical="center" wrapText="1"/>
    </xf>
    <xf numFmtId="0" fontId="4" fillId="10" borderId="8" xfId="0" applyFont="1" applyFill="1" applyBorder="1" applyAlignment="1" applyProtection="1">
      <alignment horizontal="left" vertical="center" wrapText="1"/>
    </xf>
    <xf numFmtId="8" fontId="7" fillId="11" borderId="47" xfId="0" applyNumberFormat="1" applyFont="1" applyFill="1" applyBorder="1" applyAlignment="1" applyProtection="1">
      <alignment horizontal="center" vertical="center" wrapText="1"/>
    </xf>
    <xf numFmtId="8" fontId="7" fillId="10" borderId="4" xfId="0" applyNumberFormat="1" applyFont="1" applyFill="1" applyBorder="1" applyAlignment="1" applyProtection="1">
      <alignment horizontal="right" vertical="center" wrapText="1" indent="1"/>
    </xf>
    <xf numFmtId="0" fontId="4" fillId="0" borderId="44" xfId="0" applyFont="1" applyBorder="1" applyAlignment="1" applyProtection="1"/>
    <xf numFmtId="164" fontId="4" fillId="0" borderId="19" xfId="0" applyNumberFormat="1" applyFont="1" applyBorder="1" applyAlignment="1" applyProtection="1">
      <alignment horizontal="center"/>
    </xf>
    <xf numFmtId="2" fontId="0" fillId="0" borderId="0" xfId="0" applyNumberFormat="1"/>
    <xf numFmtId="164" fontId="0" fillId="0" borderId="0" xfId="0" applyNumberFormat="1" applyFont="1" applyFill="1" applyBorder="1" applyAlignment="1" applyProtection="1">
      <alignment horizontal="center" vertical="center" wrapText="1"/>
    </xf>
    <xf numFmtId="8" fontId="7" fillId="11" borderId="15" xfId="0" applyNumberFormat="1" applyFont="1" applyFill="1" applyBorder="1" applyAlignment="1" applyProtection="1">
      <alignment horizontal="center" vertical="center" wrapText="1"/>
    </xf>
    <xf numFmtId="164" fontId="7" fillId="11" borderId="23" xfId="0" applyNumberFormat="1" applyFont="1" applyFill="1" applyBorder="1" applyAlignment="1" applyProtection="1">
      <alignment horizontal="center" vertical="center" wrapText="1"/>
    </xf>
    <xf numFmtId="0" fontId="7" fillId="0" borderId="48" xfId="0" applyFont="1" applyBorder="1" applyAlignment="1" applyProtection="1">
      <alignment horizontal="left" vertical="top"/>
    </xf>
    <xf numFmtId="0" fontId="7" fillId="0" borderId="49" xfId="0" applyFont="1" applyBorder="1" applyAlignment="1" applyProtection="1">
      <alignment horizontal="left" vertical="top"/>
    </xf>
    <xf numFmtId="0" fontId="7" fillId="0" borderId="0" xfId="0" applyFont="1" applyBorder="1" applyAlignment="1" applyProtection="1">
      <alignment horizontal="left" vertical="top"/>
    </xf>
    <xf numFmtId="0" fontId="4" fillId="9" borderId="8" xfId="0" applyFont="1" applyFill="1" applyBorder="1" applyAlignment="1" applyProtection="1">
      <alignment horizontal="left" vertical="center" wrapText="1"/>
    </xf>
    <xf numFmtId="0" fontId="4" fillId="9" borderId="23" xfId="0" applyFont="1" applyFill="1" applyBorder="1" applyAlignment="1" applyProtection="1">
      <alignment horizontal="left" vertical="center" wrapText="1"/>
    </xf>
    <xf numFmtId="0" fontId="4" fillId="9" borderId="9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25" xfId="0" applyFont="1" applyFill="1" applyBorder="1" applyAlignment="1" applyProtection="1">
      <alignment horizontal="left" vertical="center" wrapText="1"/>
    </xf>
    <xf numFmtId="0" fontId="4" fillId="0" borderId="20" xfId="0" applyFont="1" applyFill="1" applyBorder="1" applyAlignment="1" applyProtection="1">
      <alignment horizontal="left" vertical="center" wrapText="1"/>
    </xf>
    <xf numFmtId="0" fontId="4" fillId="0" borderId="21" xfId="0" applyFont="1" applyFill="1" applyBorder="1" applyAlignment="1" applyProtection="1">
      <alignment horizontal="left" vertical="center" wrapText="1"/>
    </xf>
    <xf numFmtId="0" fontId="4" fillId="6" borderId="37" xfId="0" applyFont="1" applyFill="1" applyBorder="1" applyAlignment="1" applyProtection="1">
      <alignment horizontal="left" vertical="center" wrapText="1"/>
    </xf>
    <xf numFmtId="0" fontId="7" fillId="6" borderId="50" xfId="0" applyFont="1" applyFill="1" applyBorder="1" applyAlignment="1" applyProtection="1">
      <alignment horizontal="left" vertical="center" wrapText="1"/>
    </xf>
    <xf numFmtId="0" fontId="7" fillId="6" borderId="54" xfId="0" applyFont="1" applyFill="1" applyBorder="1" applyAlignment="1" applyProtection="1">
      <alignment horizontal="left" vertical="center" wrapText="1"/>
    </xf>
    <xf numFmtId="0" fontId="4" fillId="10" borderId="24" xfId="0" applyFont="1" applyFill="1" applyBorder="1" applyAlignment="1" applyProtection="1">
      <alignment horizontal="left" vertical="center" wrapText="1"/>
    </xf>
    <xf numFmtId="0" fontId="4" fillId="10" borderId="7" xfId="0" applyFont="1" applyFill="1" applyBorder="1" applyAlignment="1" applyProtection="1">
      <alignment horizontal="left" vertical="center" wrapText="1"/>
    </xf>
    <xf numFmtId="0" fontId="4" fillId="10" borderId="14" xfId="0" applyFont="1" applyFill="1" applyBorder="1" applyAlignment="1" applyProtection="1">
      <alignment horizontal="left" vertical="center" wrapText="1"/>
    </xf>
    <xf numFmtId="0" fontId="4" fillId="11" borderId="8" xfId="0" applyFont="1" applyFill="1" applyBorder="1" applyAlignment="1" applyProtection="1">
      <alignment horizontal="left" vertical="center" wrapText="1"/>
    </xf>
    <xf numFmtId="0" fontId="4" fillId="11" borderId="23" xfId="0" applyFont="1" applyFill="1" applyBorder="1" applyAlignment="1" applyProtection="1">
      <alignment horizontal="left" vertical="center" wrapText="1"/>
    </xf>
    <xf numFmtId="0" fontId="4" fillId="11" borderId="29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23" xfId="0" applyFont="1" applyFill="1" applyBorder="1" applyAlignment="1" applyProtection="1">
      <alignment horizontal="left" vertical="center" wrapText="1"/>
    </xf>
    <xf numFmtId="0" fontId="4" fillId="2" borderId="29" xfId="0" applyFont="1" applyFill="1" applyBorder="1" applyAlignment="1" applyProtection="1">
      <alignment horizontal="left" vertical="center" wrapText="1"/>
    </xf>
    <xf numFmtId="0" fontId="4" fillId="12" borderId="8" xfId="0" applyFont="1" applyFill="1" applyBorder="1" applyAlignment="1" applyProtection="1">
      <alignment horizontal="left" vertical="center" wrapText="1"/>
    </xf>
    <xf numFmtId="0" fontId="4" fillId="12" borderId="23" xfId="0" applyFont="1" applyFill="1" applyBorder="1" applyAlignment="1" applyProtection="1">
      <alignment horizontal="left" vertical="center" wrapText="1"/>
    </xf>
    <xf numFmtId="0" fontId="4" fillId="12" borderId="29" xfId="0" applyFont="1" applyFill="1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6" fillId="8" borderId="16" xfId="0" applyFont="1" applyFill="1" applyBorder="1" applyAlignment="1" applyProtection="1">
      <alignment horizontal="center" vertical="center" wrapText="1"/>
    </xf>
    <xf numFmtId="0" fontId="6" fillId="8" borderId="17" xfId="0" applyFont="1" applyFill="1" applyBorder="1" applyAlignment="1" applyProtection="1">
      <alignment horizontal="center" vertical="center" wrapText="1"/>
    </xf>
    <xf numFmtId="0" fontId="6" fillId="8" borderId="18" xfId="0" applyFont="1" applyFill="1" applyBorder="1" applyAlignment="1" applyProtection="1">
      <alignment horizontal="center" vertical="center" wrapText="1"/>
    </xf>
    <xf numFmtId="0" fontId="6" fillId="8" borderId="20" xfId="0" applyFont="1" applyFill="1" applyBorder="1" applyAlignment="1" applyProtection="1">
      <alignment horizontal="center" vertical="center" wrapText="1"/>
    </xf>
    <xf numFmtId="0" fontId="6" fillId="8" borderId="21" xfId="0" applyFont="1" applyFill="1" applyBorder="1" applyAlignment="1" applyProtection="1">
      <alignment horizontal="center" vertical="center" wrapText="1"/>
    </xf>
    <xf numFmtId="0" fontId="6" fillId="8" borderId="22" xfId="0" applyFont="1" applyFill="1" applyBorder="1" applyAlignment="1" applyProtection="1">
      <alignment horizontal="center" vertical="center" wrapText="1"/>
    </xf>
    <xf numFmtId="164" fontId="7" fillId="10" borderId="51" xfId="0" applyNumberFormat="1" applyFont="1" applyFill="1" applyBorder="1" applyAlignment="1" applyProtection="1">
      <alignment horizontal="center" vertical="center" wrapText="1"/>
    </xf>
    <xf numFmtId="164" fontId="7" fillId="10" borderId="34" xfId="0" applyNumberFormat="1" applyFont="1" applyFill="1" applyBorder="1" applyAlignment="1" applyProtection="1">
      <alignment horizontal="center" vertical="center" wrapText="1"/>
    </xf>
    <xf numFmtId="164" fontId="7" fillId="0" borderId="0" xfId="0" applyNumberFormat="1" applyFont="1" applyFill="1" applyBorder="1" applyAlignment="1" applyProtection="1">
      <alignment horizontal="center" vertical="center" wrapText="1"/>
    </xf>
    <xf numFmtId="0" fontId="4" fillId="11" borderId="28" xfId="0" applyFont="1" applyFill="1" applyBorder="1" applyAlignment="1" applyProtection="1">
      <alignment horizontal="left" vertical="center" wrapText="1"/>
    </xf>
    <xf numFmtId="164" fontId="7" fillId="10" borderId="15" xfId="0" applyNumberFormat="1" applyFont="1" applyFill="1" applyBorder="1" applyAlignment="1" applyProtection="1">
      <alignment horizontal="center" vertical="center" wrapText="1"/>
    </xf>
    <xf numFmtId="164" fontId="7" fillId="10" borderId="27" xfId="0" applyNumberFormat="1" applyFont="1" applyFill="1" applyBorder="1" applyAlignment="1" applyProtection="1">
      <alignment horizontal="center" vertical="center" wrapText="1"/>
    </xf>
    <xf numFmtId="8" fontId="7" fillId="11" borderId="15" xfId="0" applyNumberFormat="1" applyFont="1" applyFill="1" applyBorder="1" applyAlignment="1" applyProtection="1">
      <alignment horizontal="center" vertical="center" wrapText="1"/>
    </xf>
    <xf numFmtId="8" fontId="7" fillId="11" borderId="27" xfId="0" applyNumberFormat="1" applyFont="1" applyFill="1" applyBorder="1" applyAlignment="1" applyProtection="1">
      <alignment horizontal="center" vertical="center" wrapText="1"/>
    </xf>
    <xf numFmtId="8" fontId="7" fillId="0" borderId="0" xfId="0" applyNumberFormat="1" applyFont="1" applyFill="1" applyBorder="1" applyAlignment="1" applyProtection="1">
      <alignment horizontal="center" vertical="center" wrapText="1"/>
    </xf>
    <xf numFmtId="0" fontId="7" fillId="10" borderId="38" xfId="0" applyFont="1" applyFill="1" applyBorder="1" applyAlignment="1" applyProtection="1">
      <alignment horizontal="center" vertical="center" wrapText="1"/>
    </xf>
    <xf numFmtId="0" fontId="7" fillId="10" borderId="44" xfId="0" applyFont="1" applyFill="1" applyBorder="1" applyAlignment="1" applyProtection="1">
      <alignment horizontal="center" vertical="center" wrapText="1"/>
    </xf>
    <xf numFmtId="0" fontId="4" fillId="9" borderId="20" xfId="0" applyFont="1" applyFill="1" applyBorder="1" applyAlignment="1" applyProtection="1">
      <alignment horizontal="left" vertical="center" wrapText="1"/>
    </xf>
    <xf numFmtId="0" fontId="4" fillId="9" borderId="21" xfId="0" applyFont="1" applyFill="1" applyBorder="1" applyAlignment="1" applyProtection="1">
      <alignment horizontal="left" vertical="center" wrapText="1"/>
    </xf>
    <xf numFmtId="0" fontId="4" fillId="9" borderId="40" xfId="0" applyFont="1" applyFill="1" applyBorder="1" applyAlignment="1" applyProtection="1">
      <alignment horizontal="left" vertical="center" wrapText="1"/>
    </xf>
    <xf numFmtId="164" fontId="7" fillId="12" borderId="32" xfId="0" applyNumberFormat="1" applyFont="1" applyFill="1" applyBorder="1" applyAlignment="1" applyProtection="1">
      <alignment horizontal="center" vertical="center" wrapText="1"/>
    </xf>
    <xf numFmtId="164" fontId="7" fillId="12" borderId="35" xfId="0" applyNumberFormat="1" applyFont="1" applyFill="1" applyBorder="1" applyAlignment="1" applyProtection="1">
      <alignment horizontal="center" vertical="center" wrapText="1"/>
    </xf>
    <xf numFmtId="0" fontId="7" fillId="12" borderId="12" xfId="0" applyFont="1" applyFill="1" applyBorder="1" applyAlignment="1" applyProtection="1">
      <alignment horizontal="left" vertical="center" wrapText="1"/>
    </xf>
    <xf numFmtId="0" fontId="8" fillId="12" borderId="41" xfId="0" applyFont="1" applyFill="1" applyBorder="1" applyAlignment="1" applyProtection="1">
      <alignment horizontal="left" vertical="center" wrapText="1"/>
    </xf>
    <xf numFmtId="0" fontId="8" fillId="12" borderId="36" xfId="0" applyFont="1" applyFill="1" applyBorder="1" applyAlignment="1" applyProtection="1">
      <alignment horizontal="left" vertical="center" wrapText="1"/>
    </xf>
    <xf numFmtId="164" fontId="7" fillId="12" borderId="15" xfId="0" applyNumberFormat="1" applyFont="1" applyFill="1" applyBorder="1" applyAlignment="1" applyProtection="1">
      <alignment horizontal="center" vertical="center" wrapText="1"/>
    </xf>
    <xf numFmtId="164" fontId="7" fillId="12" borderId="27" xfId="0" applyNumberFormat="1" applyFont="1" applyFill="1" applyBorder="1" applyAlignment="1" applyProtection="1">
      <alignment horizontal="center" vertical="center" wrapText="1"/>
    </xf>
    <xf numFmtId="164" fontId="7" fillId="12" borderId="52" xfId="0" applyNumberFormat="1" applyFont="1" applyFill="1" applyBorder="1" applyAlignment="1" applyProtection="1">
      <alignment horizontal="center" vertical="center" wrapText="1"/>
    </xf>
    <xf numFmtId="0" fontId="9" fillId="12" borderId="38" xfId="0" applyFont="1" applyFill="1" applyBorder="1" applyAlignment="1" applyProtection="1">
      <alignment horizontal="left" vertical="center" wrapText="1"/>
    </xf>
    <xf numFmtId="0" fontId="10" fillId="12" borderId="1" xfId="0" applyFont="1" applyFill="1" applyBorder="1" applyAlignment="1" applyProtection="1">
      <alignment horizontal="left" vertical="center" wrapText="1"/>
    </xf>
    <xf numFmtId="0" fontId="10" fillId="12" borderId="43" xfId="0" applyFont="1" applyFill="1" applyBorder="1" applyAlignment="1" applyProtection="1">
      <alignment horizontal="left" vertical="center" wrapText="1"/>
    </xf>
    <xf numFmtId="0" fontId="10" fillId="12" borderId="44" xfId="0" applyFont="1" applyFill="1" applyBorder="1" applyAlignment="1" applyProtection="1">
      <alignment horizontal="left" vertical="center" wrapText="1"/>
    </xf>
    <xf numFmtId="0" fontId="10" fillId="12" borderId="0" xfId="0" applyFont="1" applyFill="1" applyBorder="1" applyAlignment="1" applyProtection="1">
      <alignment horizontal="left" vertical="center" wrapText="1"/>
    </xf>
    <xf numFmtId="0" fontId="10" fillId="12" borderId="45" xfId="0" applyFont="1" applyFill="1" applyBorder="1" applyAlignment="1" applyProtection="1">
      <alignment horizontal="left" vertical="center" wrapText="1"/>
    </xf>
    <xf numFmtId="0" fontId="10" fillId="12" borderId="39" xfId="0" applyFont="1" applyFill="1" applyBorder="1" applyAlignment="1" applyProtection="1">
      <alignment horizontal="left" vertical="center" wrapText="1"/>
    </xf>
    <xf numFmtId="0" fontId="10" fillId="12" borderId="46" xfId="0" applyFont="1" applyFill="1" applyBorder="1" applyAlignment="1" applyProtection="1">
      <alignment horizontal="left" vertical="center" wrapText="1"/>
    </xf>
    <xf numFmtId="0" fontId="10" fillId="12" borderId="47" xfId="0" applyFont="1" applyFill="1" applyBorder="1" applyAlignment="1" applyProtection="1">
      <alignment horizontal="left" vertical="center" wrapText="1"/>
    </xf>
    <xf numFmtId="0" fontId="9" fillId="12" borderId="12" xfId="0" applyFont="1" applyFill="1" applyBorder="1" applyAlignment="1" applyProtection="1">
      <alignment horizontal="left" vertical="center" wrapText="1"/>
    </xf>
    <xf numFmtId="0" fontId="9" fillId="12" borderId="41" xfId="0" applyFont="1" applyFill="1" applyBorder="1" applyAlignment="1" applyProtection="1">
      <alignment horizontal="left" vertical="center" wrapText="1"/>
    </xf>
    <xf numFmtId="0" fontId="9" fillId="12" borderId="36" xfId="0" applyFont="1" applyFill="1" applyBorder="1" applyAlignment="1" applyProtection="1">
      <alignment horizontal="left" vertical="center" wrapText="1"/>
    </xf>
    <xf numFmtId="0" fontId="10" fillId="12" borderId="12" xfId="0" applyFont="1" applyFill="1" applyBorder="1" applyAlignment="1" applyProtection="1">
      <alignment horizontal="left" vertical="center" wrapText="1"/>
    </xf>
    <xf numFmtId="0" fontId="11" fillId="14" borderId="20" xfId="0" applyFont="1" applyFill="1" applyBorder="1" applyAlignment="1" applyProtection="1">
      <alignment horizontal="left" vertical="center" wrapText="1"/>
    </xf>
    <xf numFmtId="0" fontId="8" fillId="14" borderId="21" xfId="0" applyFont="1" applyFill="1" applyBorder="1" applyAlignment="1" applyProtection="1">
      <alignment horizontal="left" vertical="center" wrapText="1"/>
    </xf>
    <xf numFmtId="0" fontId="7" fillId="0" borderId="20" xfId="0" applyFont="1" applyFill="1" applyBorder="1" applyAlignment="1" applyProtection="1">
      <alignment horizontal="left" vertical="center" wrapText="1"/>
    </xf>
    <xf numFmtId="0" fontId="7" fillId="0" borderId="21" xfId="0" applyFont="1" applyFill="1" applyBorder="1" applyAlignment="1" applyProtection="1">
      <alignment horizontal="left" vertical="center" wrapText="1"/>
    </xf>
    <xf numFmtId="0" fontId="4" fillId="15" borderId="30" xfId="0" applyFont="1" applyFill="1" applyBorder="1" applyAlignment="1" applyProtection="1">
      <alignment horizontal="left" vertical="center" wrapText="1"/>
    </xf>
    <xf numFmtId="0" fontId="4" fillId="15" borderId="28" xfId="0" applyFont="1" applyFill="1" applyBorder="1" applyAlignment="1" applyProtection="1">
      <alignment horizontal="left" vertical="center" wrapText="1"/>
    </xf>
    <xf numFmtId="0" fontId="4" fillId="0" borderId="48" xfId="0" applyFont="1" applyBorder="1" applyAlignment="1" applyProtection="1">
      <alignment horizontal="left"/>
    </xf>
    <xf numFmtId="0" fontId="4" fillId="0" borderId="49" xfId="0" applyFont="1" applyBorder="1" applyAlignment="1" applyProtection="1">
      <alignment horizontal="left"/>
    </xf>
  </cellXfs>
  <cellStyles count="8">
    <cellStyle name="Bé" xfId="1" builtinId="26" customBuiltin="1"/>
    <cellStyle name="Incorrecte" xfId="2" builtinId="27" customBuiltin="1"/>
    <cellStyle name="Neutral" xfId="3" builtinId="28" customBuiltin="1"/>
    <cellStyle name="Neutral 2" xfId="4"/>
    <cellStyle name="Neutral 3" xfId="7"/>
    <cellStyle name="Normal" xfId="0" builtinId="0"/>
    <cellStyle name="Normal 2" xfId="5"/>
    <cellStyle name="Porcentaje 2" xfId="6"/>
  </cellStyles>
  <dxfs count="0"/>
  <tableStyles count="0" defaultTableStyle="TableStyleMedium2" defaultPivotStyle="PivotStyleLight16"/>
  <colors>
    <mruColors>
      <color rgb="FFFFC7CE"/>
      <color rgb="FFFF5050"/>
      <color rgb="FFFFFF99"/>
      <color rgb="FFF991EA"/>
      <color rgb="FFC4D5EE"/>
      <color rgb="FFFF7C80"/>
      <color rgb="FFB1A0C7"/>
      <color rgb="FFFF6600"/>
      <color rgb="FF90B0E0"/>
      <color rgb="FFFF91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9"/>
  <sheetViews>
    <sheetView tabSelected="1" topLeftCell="A4" zoomScaleNormal="100" workbookViewId="0">
      <selection activeCell="C11" sqref="C11"/>
    </sheetView>
  </sheetViews>
  <sheetFormatPr defaultRowHeight="15" x14ac:dyDescent="0.25"/>
  <cols>
    <col min="1" max="1" width="35.28515625" customWidth="1"/>
    <col min="2" max="2" width="12.42578125" customWidth="1"/>
    <col min="3" max="3" width="10.28515625" bestFit="1" customWidth="1"/>
    <col min="4" max="4" width="17.5703125" customWidth="1"/>
    <col min="5" max="5" width="17.140625" customWidth="1"/>
    <col min="6" max="6" width="16.5703125" customWidth="1"/>
    <col min="7" max="7" width="13.28515625" bestFit="1" customWidth="1"/>
    <col min="8" max="8" width="14.28515625" customWidth="1"/>
    <col min="9" max="9" width="15.140625" customWidth="1"/>
    <col min="10" max="10" width="9.5703125" bestFit="1" customWidth="1"/>
  </cols>
  <sheetData>
    <row r="2" spans="1:6" ht="15.75" thickBot="1" x14ac:dyDescent="0.3"/>
    <row r="3" spans="1:6" ht="15.75" thickBot="1" x14ac:dyDescent="0.3">
      <c r="A3" s="4" t="s">
        <v>0</v>
      </c>
      <c r="B3" s="91"/>
      <c r="C3" s="92"/>
      <c r="D3" s="92"/>
      <c r="E3" s="93"/>
      <c r="F3" s="5"/>
    </row>
    <row r="4" spans="1:6" ht="15.75" thickBot="1" x14ac:dyDescent="0.3">
      <c r="A4" s="6" t="s">
        <v>1</v>
      </c>
      <c r="B4" s="91"/>
      <c r="C4" s="92"/>
      <c r="D4" s="92"/>
      <c r="E4" s="93"/>
      <c r="F4" s="5"/>
    </row>
    <row r="5" spans="1:6" ht="15.75" thickBot="1" x14ac:dyDescent="0.3">
      <c r="A5" s="7" t="s">
        <v>2</v>
      </c>
      <c r="B5" s="91"/>
      <c r="C5" s="92"/>
      <c r="D5" s="92"/>
      <c r="E5" s="93"/>
      <c r="F5" s="5"/>
    </row>
    <row r="6" spans="1:6" ht="15.75" thickBot="1" x14ac:dyDescent="0.3">
      <c r="A6" s="8" t="s">
        <v>3</v>
      </c>
      <c r="B6" s="9"/>
      <c r="C6" s="9"/>
      <c r="D6" s="9"/>
      <c r="E6" s="9"/>
      <c r="F6" s="10"/>
    </row>
    <row r="7" spans="1:6" ht="15.75" thickBot="1" x14ac:dyDescent="0.3">
      <c r="A7" s="94" t="s">
        <v>4</v>
      </c>
      <c r="B7" s="95"/>
      <c r="C7" s="95"/>
      <c r="D7" s="95"/>
      <c r="E7" s="96"/>
      <c r="F7" s="11"/>
    </row>
    <row r="8" spans="1:6" ht="15.75" thickBot="1" x14ac:dyDescent="0.3">
      <c r="A8" s="97" t="s">
        <v>5</v>
      </c>
      <c r="B8" s="98"/>
      <c r="C8" s="98"/>
      <c r="D8" s="99"/>
      <c r="E8" s="41"/>
      <c r="F8" s="12"/>
    </row>
    <row r="9" spans="1:6" x14ac:dyDescent="0.25">
      <c r="A9" s="69" t="s">
        <v>6</v>
      </c>
      <c r="B9" s="70"/>
      <c r="C9" s="70"/>
      <c r="D9" s="71"/>
      <c r="E9" s="42"/>
      <c r="F9" s="13"/>
    </row>
    <row r="10" spans="1:6" x14ac:dyDescent="0.25">
      <c r="A10" s="79" t="s">
        <v>7</v>
      </c>
      <c r="B10" s="80"/>
      <c r="C10" s="80"/>
      <c r="D10" s="81"/>
      <c r="E10" s="100">
        <f>D12+D13+D14</f>
        <v>44100</v>
      </c>
      <c r="F10" s="102"/>
    </row>
    <row r="11" spans="1:6" ht="24.75" thickBot="1" x14ac:dyDescent="0.3">
      <c r="A11" s="37" t="s">
        <v>8</v>
      </c>
      <c r="B11" s="14" t="s">
        <v>9</v>
      </c>
      <c r="C11" s="38" t="s">
        <v>10</v>
      </c>
      <c r="D11" s="39"/>
      <c r="E11" s="101"/>
      <c r="F11" s="102"/>
    </row>
    <row r="12" spans="1:6" ht="15.75" thickBot="1" x14ac:dyDescent="0.3">
      <c r="A12" s="15" t="s">
        <v>11</v>
      </c>
      <c r="B12" s="16">
        <v>1650</v>
      </c>
      <c r="C12" s="17">
        <v>8</v>
      </c>
      <c r="D12" s="18">
        <f>B12*C12</f>
        <v>13200</v>
      </c>
      <c r="E12" s="101"/>
      <c r="F12" s="102"/>
    </row>
    <row r="13" spans="1:6" ht="15.75" thickBot="1" x14ac:dyDescent="0.3">
      <c r="A13" s="15" t="s">
        <v>12</v>
      </c>
      <c r="B13" s="16">
        <v>2100</v>
      </c>
      <c r="C13" s="17">
        <v>8</v>
      </c>
      <c r="D13" s="18">
        <f>B13*C13</f>
        <v>16800</v>
      </c>
      <c r="E13" s="101"/>
      <c r="F13" s="102"/>
    </row>
    <row r="14" spans="1:6" ht="15.75" thickBot="1" x14ac:dyDescent="0.3">
      <c r="A14" s="15" t="s">
        <v>13</v>
      </c>
      <c r="B14" s="19">
        <v>2350</v>
      </c>
      <c r="C14" s="17">
        <v>6</v>
      </c>
      <c r="D14" s="18">
        <f t="shared" ref="D14" si="0">B14*C14</f>
        <v>14100</v>
      </c>
      <c r="E14" s="101"/>
      <c r="F14" s="102"/>
    </row>
    <row r="15" spans="1:6" ht="15.75" thickBot="1" x14ac:dyDescent="0.3">
      <c r="A15" s="82" t="s">
        <v>14</v>
      </c>
      <c r="B15" s="103"/>
      <c r="C15" s="83"/>
      <c r="D15" s="84"/>
      <c r="E15" s="104">
        <f>B16*D16</f>
        <v>3900</v>
      </c>
      <c r="F15" s="102"/>
    </row>
    <row r="16" spans="1:6" ht="15" customHeight="1" thickBot="1" x14ac:dyDescent="0.3">
      <c r="A16" s="20" t="s">
        <v>15</v>
      </c>
      <c r="B16" s="21">
        <v>300</v>
      </c>
      <c r="C16" s="17" t="s">
        <v>37</v>
      </c>
      <c r="D16" s="22">
        <v>13</v>
      </c>
      <c r="E16" s="105"/>
      <c r="F16" s="102"/>
    </row>
    <row r="17" spans="1:6" ht="25.5" customHeight="1" x14ac:dyDescent="0.25">
      <c r="A17" s="82" t="s">
        <v>16</v>
      </c>
      <c r="B17" s="83"/>
      <c r="C17" s="83"/>
      <c r="D17" s="84"/>
      <c r="E17" s="106">
        <f>D19</f>
        <v>15400</v>
      </c>
      <c r="F17" s="108"/>
    </row>
    <row r="18" spans="1:6" ht="24.75" thickBot="1" x14ac:dyDescent="0.3">
      <c r="A18" s="109" t="s">
        <v>17</v>
      </c>
      <c r="B18" s="14" t="s">
        <v>9</v>
      </c>
      <c r="C18" s="38" t="s">
        <v>10</v>
      </c>
      <c r="D18" s="39"/>
      <c r="E18" s="107"/>
      <c r="F18" s="108"/>
    </row>
    <row r="19" spans="1:6" ht="15.75" thickBot="1" x14ac:dyDescent="0.3">
      <c r="A19" s="110"/>
      <c r="B19" s="50">
        <v>700</v>
      </c>
      <c r="C19" s="51">
        <v>22</v>
      </c>
      <c r="D19" s="52">
        <f>B19*C19</f>
        <v>15400</v>
      </c>
      <c r="E19" s="107"/>
      <c r="F19" s="108"/>
    </row>
    <row r="20" spans="1:6" s="2" customFormat="1" ht="15.75" thickBot="1" x14ac:dyDescent="0.3">
      <c r="A20" s="57" t="s">
        <v>42</v>
      </c>
      <c r="B20" s="65" t="s">
        <v>46</v>
      </c>
      <c r="C20" s="55" t="s">
        <v>43</v>
      </c>
      <c r="D20" s="53"/>
      <c r="E20" s="64"/>
      <c r="F20" s="23"/>
    </row>
    <row r="21" spans="1:6" s="2" customFormat="1" ht="15.75" thickBot="1" x14ac:dyDescent="0.3">
      <c r="A21" s="40" t="s">
        <v>44</v>
      </c>
      <c r="B21" s="16">
        <v>42</v>
      </c>
      <c r="C21" s="56">
        <v>440</v>
      </c>
      <c r="D21" s="59">
        <f>B21*C21</f>
        <v>18480</v>
      </c>
      <c r="E21" s="58">
        <f>D21</f>
        <v>18480</v>
      </c>
      <c r="F21" s="23"/>
    </row>
    <row r="22" spans="1:6" ht="15.75" thickBot="1" x14ac:dyDescent="0.3">
      <c r="A22" s="76" t="s">
        <v>18</v>
      </c>
      <c r="B22" s="77"/>
      <c r="C22" s="77"/>
      <c r="D22" s="78"/>
      <c r="E22" s="54">
        <f>E10+E15+E17+E21</f>
        <v>81880</v>
      </c>
      <c r="F22" s="24"/>
    </row>
    <row r="23" spans="1:6" ht="15.75" thickBot="1" x14ac:dyDescent="0.3">
      <c r="A23" s="111" t="s">
        <v>38</v>
      </c>
      <c r="B23" s="112"/>
      <c r="C23" s="112"/>
      <c r="D23" s="113"/>
      <c r="E23" s="43"/>
      <c r="F23" s="13"/>
    </row>
    <row r="24" spans="1:6" x14ac:dyDescent="0.25">
      <c r="A24" s="88" t="s">
        <v>19</v>
      </c>
      <c r="B24" s="89"/>
      <c r="C24" s="89"/>
      <c r="D24" s="90"/>
      <c r="E24" s="114">
        <f>26500*1.25</f>
        <v>33125</v>
      </c>
      <c r="F24" s="102"/>
    </row>
    <row r="25" spans="1:6" ht="31.5" customHeight="1" thickBot="1" x14ac:dyDescent="0.3">
      <c r="A25" s="116" t="s">
        <v>20</v>
      </c>
      <c r="B25" s="117"/>
      <c r="C25" s="117"/>
      <c r="D25" s="118"/>
      <c r="E25" s="115"/>
      <c r="F25" s="102"/>
    </row>
    <row r="26" spans="1:6" ht="15.75" thickBot="1" x14ac:dyDescent="0.3">
      <c r="A26" s="25"/>
      <c r="B26" s="26"/>
      <c r="C26" s="26"/>
      <c r="D26" s="27"/>
      <c r="E26" s="44"/>
      <c r="F26" s="28"/>
    </row>
    <row r="27" spans="1:6" x14ac:dyDescent="0.25">
      <c r="A27" s="88" t="s">
        <v>21</v>
      </c>
      <c r="B27" s="89"/>
      <c r="C27" s="89"/>
      <c r="D27" s="90"/>
      <c r="E27" s="114">
        <f>40000*1.25</f>
        <v>50000</v>
      </c>
      <c r="F27" s="102"/>
    </row>
    <row r="28" spans="1:6" ht="34.5" customHeight="1" thickBot="1" x14ac:dyDescent="0.3">
      <c r="A28" s="131" t="s">
        <v>22</v>
      </c>
      <c r="B28" s="132"/>
      <c r="C28" s="132"/>
      <c r="D28" s="133"/>
      <c r="E28" s="115"/>
      <c r="F28" s="102"/>
    </row>
    <row r="29" spans="1:6" x14ac:dyDescent="0.25">
      <c r="A29" s="85" t="s">
        <v>23</v>
      </c>
      <c r="B29" s="86"/>
      <c r="C29" s="86"/>
      <c r="D29" s="87"/>
      <c r="E29" s="119">
        <f>12500*1.25</f>
        <v>15625</v>
      </c>
      <c r="F29" s="102"/>
    </row>
    <row r="30" spans="1:6" x14ac:dyDescent="0.25">
      <c r="A30" s="122" t="s">
        <v>22</v>
      </c>
      <c r="B30" s="123"/>
      <c r="C30" s="123"/>
      <c r="D30" s="124"/>
      <c r="E30" s="120"/>
      <c r="F30" s="102"/>
    </row>
    <row r="31" spans="1:6" x14ac:dyDescent="0.25">
      <c r="A31" s="125"/>
      <c r="B31" s="126"/>
      <c r="C31" s="126"/>
      <c r="D31" s="127"/>
      <c r="E31" s="120"/>
      <c r="F31" s="102"/>
    </row>
    <row r="32" spans="1:6" ht="15.75" thickBot="1" x14ac:dyDescent="0.3">
      <c r="A32" s="128"/>
      <c r="B32" s="129"/>
      <c r="C32" s="129"/>
      <c r="D32" s="130"/>
      <c r="E32" s="121"/>
      <c r="F32" s="102"/>
    </row>
    <row r="33" spans="1:10" x14ac:dyDescent="0.25">
      <c r="A33" s="88" t="s">
        <v>24</v>
      </c>
      <c r="B33" s="89"/>
      <c r="C33" s="89"/>
      <c r="D33" s="90"/>
      <c r="E33" s="114">
        <f>14500*1.25</f>
        <v>18125</v>
      </c>
      <c r="F33" s="102"/>
    </row>
    <row r="34" spans="1:10" ht="15.75" thickBot="1" x14ac:dyDescent="0.3">
      <c r="A34" s="134" t="s">
        <v>25</v>
      </c>
      <c r="B34" s="132"/>
      <c r="C34" s="132"/>
      <c r="D34" s="133"/>
      <c r="E34" s="115"/>
      <c r="F34" s="102"/>
    </row>
    <row r="35" spans="1:10" ht="15.75" thickBot="1" x14ac:dyDescent="0.3">
      <c r="A35" s="135" t="s">
        <v>26</v>
      </c>
      <c r="B35" s="136"/>
      <c r="C35" s="136"/>
      <c r="D35" s="136"/>
      <c r="E35" s="29">
        <f>E24+E27+E29+E33</f>
        <v>116875</v>
      </c>
      <c r="F35" s="24"/>
    </row>
    <row r="36" spans="1:10" x14ac:dyDescent="0.25">
      <c r="A36" s="139" t="s">
        <v>27</v>
      </c>
      <c r="B36" s="140"/>
      <c r="C36" s="140"/>
      <c r="D36" s="140"/>
      <c r="E36" s="47">
        <f>E22+E35</f>
        <v>198755</v>
      </c>
      <c r="F36" s="31"/>
    </row>
    <row r="37" spans="1:10" x14ac:dyDescent="0.25">
      <c r="A37" s="72" t="s">
        <v>39</v>
      </c>
      <c r="B37" s="72"/>
      <c r="C37" s="72"/>
      <c r="D37" s="72"/>
      <c r="E37" s="46">
        <f>E36*0.06</f>
        <v>11925.3</v>
      </c>
      <c r="F37" s="24"/>
    </row>
    <row r="38" spans="1:10" ht="15.75" thickBot="1" x14ac:dyDescent="0.3">
      <c r="A38" s="73" t="s">
        <v>40</v>
      </c>
      <c r="B38" s="73"/>
      <c r="C38" s="73"/>
      <c r="D38" s="73"/>
      <c r="E38" s="48">
        <f>E36*0.13</f>
        <v>25838.15</v>
      </c>
      <c r="F38" s="31"/>
    </row>
    <row r="39" spans="1:10" s="2" customFormat="1" ht="29.25" customHeight="1" thickBot="1" x14ac:dyDescent="0.3">
      <c r="A39" s="74" t="s">
        <v>41</v>
      </c>
      <c r="B39" s="75"/>
      <c r="C39" s="75"/>
      <c r="D39" s="75"/>
      <c r="E39" s="30">
        <f>SUM(E36:E38)</f>
        <v>236518.44999999998</v>
      </c>
      <c r="F39" s="31"/>
      <c r="G39" s="1"/>
    </row>
    <row r="40" spans="1:10" x14ac:dyDescent="0.25">
      <c r="A40" s="141" t="s">
        <v>30</v>
      </c>
      <c r="B40" s="142"/>
      <c r="C40" s="142"/>
      <c r="D40" s="142"/>
      <c r="E40" s="142"/>
      <c r="F40" s="33"/>
      <c r="G40" s="1"/>
      <c r="H40" s="62"/>
    </row>
    <row r="41" spans="1:10" x14ac:dyDescent="0.25">
      <c r="A41" s="32" t="s">
        <v>31</v>
      </c>
      <c r="B41" s="33"/>
      <c r="C41" s="33"/>
      <c r="D41" s="33"/>
      <c r="E41" s="33"/>
      <c r="F41" s="33"/>
      <c r="H41" s="62"/>
    </row>
    <row r="42" spans="1:10" x14ac:dyDescent="0.25">
      <c r="A42" s="32" t="s">
        <v>32</v>
      </c>
      <c r="B42" s="33"/>
      <c r="C42" s="33"/>
      <c r="D42" s="33"/>
      <c r="E42" s="33"/>
      <c r="F42" s="33"/>
      <c r="H42" s="62"/>
      <c r="I42" s="62"/>
      <c r="J42" s="62"/>
    </row>
    <row r="43" spans="1:10" x14ac:dyDescent="0.25">
      <c r="A43" s="32" t="s">
        <v>33</v>
      </c>
      <c r="B43" s="33"/>
      <c r="C43" s="33"/>
      <c r="D43" s="33"/>
      <c r="E43" s="33"/>
      <c r="F43" s="36"/>
    </row>
    <row r="44" spans="1:10" ht="15.75" thickBot="1" x14ac:dyDescent="0.3">
      <c r="A44" s="34" t="s">
        <v>34</v>
      </c>
      <c r="B44" s="35"/>
      <c r="C44" s="35"/>
      <c r="D44" s="35"/>
      <c r="E44" s="35"/>
      <c r="F44" s="49"/>
    </row>
    <row r="45" spans="1:10" s="2" customFormat="1" ht="15.75" thickBot="1" x14ac:dyDescent="0.3">
      <c r="A45" s="60" t="s">
        <v>45</v>
      </c>
      <c r="B45" s="33"/>
      <c r="C45" s="33"/>
      <c r="D45" s="33"/>
      <c r="E45" s="61">
        <f>E39*2</f>
        <v>473036.89999999997</v>
      </c>
      <c r="F45" s="63"/>
    </row>
    <row r="46" spans="1:10" ht="15.75" thickBot="1" x14ac:dyDescent="0.3">
      <c r="A46" s="137" t="s">
        <v>28</v>
      </c>
      <c r="B46" s="138"/>
      <c r="C46" s="138"/>
      <c r="D46" s="138"/>
      <c r="E46" s="45">
        <f>+(E45*21%)</f>
        <v>99337.748999999996</v>
      </c>
    </row>
    <row r="47" spans="1:10" ht="15.75" thickBot="1" x14ac:dyDescent="0.3">
      <c r="A47" s="74" t="s">
        <v>29</v>
      </c>
      <c r="B47" s="75"/>
      <c r="C47" s="75"/>
      <c r="D47" s="75"/>
      <c r="E47" s="30">
        <f>SUM(E45:E46)</f>
        <v>572374.64899999998</v>
      </c>
    </row>
    <row r="48" spans="1:10" x14ac:dyDescent="0.25">
      <c r="A48" s="66" t="s">
        <v>35</v>
      </c>
      <c r="B48" s="67"/>
      <c r="C48" s="67"/>
      <c r="D48" s="67"/>
      <c r="E48" s="67"/>
    </row>
    <row r="49" spans="1:6" x14ac:dyDescent="0.25">
      <c r="A49" s="68" t="s">
        <v>36</v>
      </c>
      <c r="B49" s="68"/>
      <c r="C49" s="68"/>
      <c r="D49" s="68"/>
      <c r="E49" s="68"/>
      <c r="F49" s="3"/>
    </row>
  </sheetData>
  <sheetProtection password="C845" sheet="1" objects="1" scenarios="1"/>
  <mergeCells count="42">
    <mergeCell ref="F33:F34"/>
    <mergeCell ref="A34:D34"/>
    <mergeCell ref="A35:D35"/>
    <mergeCell ref="A46:D46"/>
    <mergeCell ref="A36:D36"/>
    <mergeCell ref="A40:E40"/>
    <mergeCell ref="F24:F25"/>
    <mergeCell ref="A25:D25"/>
    <mergeCell ref="E29:E32"/>
    <mergeCell ref="F29:F32"/>
    <mergeCell ref="A30:D32"/>
    <mergeCell ref="A27:D27"/>
    <mergeCell ref="E27:E28"/>
    <mergeCell ref="F27:F28"/>
    <mergeCell ref="A28:D28"/>
    <mergeCell ref="F10:F14"/>
    <mergeCell ref="A15:D15"/>
    <mergeCell ref="E15:E16"/>
    <mergeCell ref="F15:F16"/>
    <mergeCell ref="E17:E19"/>
    <mergeCell ref="F17:F19"/>
    <mergeCell ref="A18:A19"/>
    <mergeCell ref="A47:D47"/>
    <mergeCell ref="B3:E3"/>
    <mergeCell ref="B4:E4"/>
    <mergeCell ref="B5:E5"/>
    <mergeCell ref="A7:E7"/>
    <mergeCell ref="A8:D8"/>
    <mergeCell ref="E10:E14"/>
    <mergeCell ref="A23:D23"/>
    <mergeCell ref="A24:D24"/>
    <mergeCell ref="E24:E25"/>
    <mergeCell ref="E33:E34"/>
    <mergeCell ref="A9:D9"/>
    <mergeCell ref="A37:D37"/>
    <mergeCell ref="A38:D38"/>
    <mergeCell ref="A39:D39"/>
    <mergeCell ref="A22:D22"/>
    <mergeCell ref="A10:D10"/>
    <mergeCell ref="A17:D17"/>
    <mergeCell ref="A29:D29"/>
    <mergeCell ref="A33:D3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 licitació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Ajuntament de Barcelona</cp:lastModifiedBy>
  <cp:lastPrinted>2023-01-26T17:00:52Z</cp:lastPrinted>
  <dcterms:created xsi:type="dcterms:W3CDTF">2018-01-19T11:59:44Z</dcterms:created>
  <dcterms:modified xsi:type="dcterms:W3CDTF">2023-01-31T11:40:31Z</dcterms:modified>
</cp:coreProperties>
</file>