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mc:AlternateContent xmlns:mc="http://schemas.openxmlformats.org/markup-compatibility/2006">
    <mc:Choice Requires="x15">
      <x15ac:absPath xmlns:x15ac="http://schemas.microsoft.com/office/spreadsheetml/2010/11/ac" url="Z:\QUOTA\SERVEIS TECNICS\04 PROJECTES I OBRES\SANTA CATERINA\REPARACIÓ COBERTA PLANA\"/>
    </mc:Choice>
  </mc:AlternateContent>
  <xr:revisionPtr revIDLastSave="0" documentId="13_ncr:1_{05C9BC2B-30FA-4747-929F-46A9B1DFCCAA}" xr6:coauthVersionLast="47" xr6:coauthVersionMax="47" xr10:uidLastSave="{00000000-0000-0000-0000-000000000000}"/>
  <bookViews>
    <workbookView xWindow="-50" yWindow="-50" windowWidth="19300" windowHeight="10300" xr2:uid="{00000000-000D-0000-FFFF-FFFF00000000}"/>
  </bookViews>
  <sheets>
    <sheet name="T-PRES" sheetId="2" r:id="rId1"/>
    <sheet name="T-APU" sheetId="7" r:id="rId2"/>
    <sheet name="T-SMP" sheetId="8" r:id="rId3"/>
    <sheet name="T-DIM" sheetId="9" r:id="rId4"/>
  </sheets>
  <definedNames>
    <definedName name="_xlnm.Print_Area" localSheetId="0">'T-PRES'!$A$1:$H$76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6" i="2" l="1"/>
  <c r="H74" i="2"/>
  <c r="H72" i="2"/>
  <c r="J13" i="7"/>
  <c r="K14" i="7" s="1"/>
  <c r="K23" i="7" s="1"/>
  <c r="J16" i="7"/>
  <c r="K17" i="7" s="1"/>
  <c r="J19" i="7"/>
  <c r="K21" i="7" s="1"/>
  <c r="J20" i="7"/>
  <c r="J28" i="7"/>
  <c r="K39" i="7" s="1"/>
  <c r="J31" i="7"/>
  <c r="K32" i="7" s="1"/>
  <c r="J34" i="7"/>
  <c r="K38" i="7" s="1"/>
  <c r="J35" i="7"/>
  <c r="J36" i="7"/>
  <c r="J37" i="7"/>
  <c r="J45" i="7"/>
  <c r="K46" i="7"/>
  <c r="K57" i="7" s="1"/>
  <c r="J48" i="7"/>
  <c r="K56" i="7" s="1"/>
  <c r="K58" i="7" s="1"/>
  <c r="K43" i="7" s="1"/>
  <c r="K49" i="7"/>
  <c r="J51" i="7"/>
  <c r="K55" i="7" s="1"/>
  <c r="J52" i="7"/>
  <c r="J53" i="7"/>
  <c r="J54" i="7"/>
  <c r="K61" i="7"/>
  <c r="K62" i="7" s="1"/>
  <c r="K60" i="7" s="1"/>
  <c r="J67" i="7"/>
  <c r="J68" i="7"/>
  <c r="K69" i="7"/>
  <c r="J75" i="7" s="1"/>
  <c r="J71" i="7"/>
  <c r="K73" i="7" s="1"/>
  <c r="J72" i="7"/>
  <c r="J81" i="7"/>
  <c r="J82" i="7"/>
  <c r="J85" i="7"/>
  <c r="J86" i="7"/>
  <c r="K87" i="7"/>
  <c r="J95" i="7"/>
  <c r="J96" i="7"/>
  <c r="K97" i="7"/>
  <c r="J102" i="7" s="1"/>
  <c r="K103" i="7" s="1"/>
  <c r="K104" i="7" s="1"/>
  <c r="K93" i="7" s="1"/>
  <c r="J99" i="7"/>
  <c r="K100" i="7"/>
  <c r="J108" i="7"/>
  <c r="K109" i="7" s="1"/>
  <c r="K110" i="7"/>
  <c r="K111" i="7" s="1"/>
  <c r="K106" i="7" s="1"/>
  <c r="J115" i="7"/>
  <c r="K116" i="7" s="1"/>
  <c r="J122" i="7"/>
  <c r="K123" i="7" s="1"/>
  <c r="J125" i="7" s="1"/>
  <c r="J131" i="7"/>
  <c r="K132" i="7"/>
  <c r="K133" i="7"/>
  <c r="K134" i="7"/>
  <c r="K129" i="7" s="1"/>
  <c r="J138" i="7"/>
  <c r="K140" i="7" s="1"/>
  <c r="J148" i="7" s="1"/>
  <c r="J139" i="7"/>
  <c r="K149" i="7" s="1"/>
  <c r="K150" i="7" s="1"/>
  <c r="K136" i="7" s="1"/>
  <c r="J142" i="7"/>
  <c r="K143" i="7" s="1"/>
  <c r="J145" i="7"/>
  <c r="K146" i="7" s="1"/>
  <c r="J154" i="7"/>
  <c r="J155" i="7"/>
  <c r="K156" i="7"/>
  <c r="J163" i="7" s="1"/>
  <c r="J158" i="7"/>
  <c r="J159" i="7"/>
  <c r="J160" i="7"/>
  <c r="K161" i="7" s="1"/>
  <c r="J169" i="7"/>
  <c r="J170" i="7"/>
  <c r="K171" i="7"/>
  <c r="J178" i="7" s="1"/>
  <c r="J173" i="7"/>
  <c r="K176" i="7" s="1"/>
  <c r="J174" i="7"/>
  <c r="J175" i="7"/>
  <c r="J184" i="7"/>
  <c r="J185" i="7"/>
  <c r="K186" i="7"/>
  <c r="J195" i="7" s="1"/>
  <c r="J188" i="7"/>
  <c r="K189" i="7"/>
  <c r="J191" i="7"/>
  <c r="J192" i="7"/>
  <c r="K193" i="7" s="1"/>
  <c r="J201" i="7"/>
  <c r="J202" i="7"/>
  <c r="K203" i="7"/>
  <c r="J213" i="7" s="1"/>
  <c r="J205" i="7"/>
  <c r="K207" i="7" s="1"/>
  <c r="J206" i="7"/>
  <c r="J209" i="7"/>
  <c r="K211" i="7" s="1"/>
  <c r="J210" i="7"/>
  <c r="J219" i="7"/>
  <c r="K229" i="7" s="1"/>
  <c r="K230" i="7" s="1"/>
  <c r="K217" i="7" s="1"/>
  <c r="J220" i="7"/>
  <c r="K221" i="7"/>
  <c r="J228" i="7" s="1"/>
  <c r="J223" i="7"/>
  <c r="J224" i="7"/>
  <c r="K226" i="7" s="1"/>
  <c r="J225" i="7"/>
  <c r="J234" i="7"/>
  <c r="J235" i="7"/>
  <c r="K236" i="7"/>
  <c r="J247" i="7" s="1"/>
  <c r="J238" i="7"/>
  <c r="J239" i="7"/>
  <c r="J240" i="7"/>
  <c r="J241" i="7"/>
  <c r="K242" i="7"/>
  <c r="J244" i="7"/>
  <c r="K245" i="7" s="1"/>
  <c r="J253" i="7"/>
  <c r="K261" i="7" s="1"/>
  <c r="K262" i="7" s="1"/>
  <c r="K251" i="7" s="1"/>
  <c r="J254" i="7"/>
  <c r="K255" i="7"/>
  <c r="J257" i="7"/>
  <c r="K258" i="7"/>
  <c r="J260" i="7"/>
  <c r="J266" i="7"/>
  <c r="K268" i="7" s="1"/>
  <c r="J274" i="7" s="1"/>
  <c r="K275" i="7" s="1"/>
  <c r="K276" i="7" s="1"/>
  <c r="K264" i="7" s="1"/>
  <c r="J267" i="7"/>
  <c r="J270" i="7"/>
  <c r="J271" i="7"/>
  <c r="K272" i="7"/>
  <c r="J280" i="7"/>
  <c r="J281" i="7"/>
  <c r="K282" i="7"/>
  <c r="J288" i="7" s="1"/>
  <c r="J284" i="7"/>
  <c r="J285" i="7"/>
  <c r="K286" i="7" s="1"/>
  <c r="J294" i="7"/>
  <c r="K296" i="7" s="1"/>
  <c r="J301" i="7" s="1"/>
  <c r="J295" i="7"/>
  <c r="J298" i="7"/>
  <c r="K299" i="7"/>
  <c r="J307" i="7"/>
  <c r="K308" i="7"/>
  <c r="K309" i="7"/>
  <c r="K310" i="7"/>
  <c r="K305" i="7" s="1"/>
  <c r="J314" i="7"/>
  <c r="K315" i="7"/>
  <c r="K316" i="7"/>
  <c r="K317" i="7" s="1"/>
  <c r="K312" i="7" s="1"/>
  <c r="J321" i="7"/>
  <c r="K322" i="7" s="1"/>
  <c r="K323" i="7"/>
  <c r="K324" i="7"/>
  <c r="K319" i="7" s="1"/>
  <c r="J328" i="7"/>
  <c r="K330" i="7" s="1"/>
  <c r="J335" i="7" s="1"/>
  <c r="J329" i="7"/>
  <c r="J332" i="7"/>
  <c r="K333" i="7"/>
  <c r="J341" i="7"/>
  <c r="K347" i="7" s="1"/>
  <c r="K348" i="7" s="1"/>
  <c r="K339" i="7" s="1"/>
  <c r="J342" i="7"/>
  <c r="K343" i="7"/>
  <c r="J345" i="7"/>
  <c r="K346" i="7" s="1"/>
  <c r="J352" i="7"/>
  <c r="J353" i="7"/>
  <c r="K354" i="7"/>
  <c r="J356" i="7" s="1"/>
  <c r="K357" i="7" s="1"/>
  <c r="K358" i="7" s="1"/>
  <c r="K350" i="7" s="1"/>
  <c r="J362" i="7"/>
  <c r="K364" i="7" s="1"/>
  <c r="J369" i="7" s="1"/>
  <c r="J363" i="7"/>
  <c r="J366" i="7"/>
  <c r="K367" i="7" s="1"/>
  <c r="J375" i="7"/>
  <c r="K376" i="7"/>
  <c r="J378" i="7"/>
  <c r="K379" i="7"/>
  <c r="K380" i="7" s="1"/>
  <c r="K373" i="7" s="1"/>
  <c r="J384" i="7"/>
  <c r="K391" i="7" s="1"/>
  <c r="K392" i="7" s="1"/>
  <c r="K382" i="7" s="1"/>
  <c r="K385" i="7"/>
  <c r="J387" i="7"/>
  <c r="K388" i="7"/>
  <c r="J390" i="7"/>
  <c r="J396" i="7"/>
  <c r="K398" i="7" s="1"/>
  <c r="K399" i="7" s="1"/>
  <c r="K394" i="7" s="1"/>
  <c r="K397" i="7"/>
  <c r="J403" i="7"/>
  <c r="K404" i="7" s="1"/>
  <c r="J410" i="7"/>
  <c r="K411" i="7"/>
  <c r="K412" i="7"/>
  <c r="K413" i="7"/>
  <c r="K408" i="7" s="1"/>
  <c r="J417" i="7"/>
  <c r="J418" i="7"/>
  <c r="K420" i="7" s="1"/>
  <c r="J426" i="7" s="1"/>
  <c r="K427" i="7" s="1"/>
  <c r="K428" i="7" s="1"/>
  <c r="K415" i="7" s="1"/>
  <c r="J419" i="7"/>
  <c r="J422" i="7"/>
  <c r="J423" i="7"/>
  <c r="K424" i="7" s="1"/>
  <c r="J432" i="7"/>
  <c r="J433" i="7"/>
  <c r="J434" i="7"/>
  <c r="K436" i="7" s="1"/>
  <c r="J445" i="7" s="1"/>
  <c r="K446" i="7" s="1"/>
  <c r="K447" i="7" s="1"/>
  <c r="K430" i="7" s="1"/>
  <c r="J435" i="7"/>
  <c r="J438" i="7"/>
  <c r="K439" i="7"/>
  <c r="J441" i="7"/>
  <c r="J442" i="7"/>
  <c r="K443" i="7"/>
  <c r="J451" i="7"/>
  <c r="K453" i="7" s="1"/>
  <c r="J460" i="7" s="1"/>
  <c r="K461" i="7" s="1"/>
  <c r="K462" i="7" s="1"/>
  <c r="K449" i="7" s="1"/>
  <c r="J452" i="7"/>
  <c r="J455" i="7"/>
  <c r="J456" i="7"/>
  <c r="J457" i="7"/>
  <c r="K458" i="7"/>
  <c r="J466" i="7"/>
  <c r="K467" i="7"/>
  <c r="J469" i="7"/>
  <c r="K470" i="7" s="1"/>
  <c r="K471" i="7" s="1"/>
  <c r="K464" i="7" s="1"/>
  <c r="J475" i="7"/>
  <c r="J476" i="7"/>
  <c r="K477" i="7"/>
  <c r="J483" i="7" s="1"/>
  <c r="J479" i="7"/>
  <c r="K481" i="7" s="1"/>
  <c r="J480" i="7"/>
  <c r="J489" i="7"/>
  <c r="K499" i="7" s="1"/>
  <c r="K500" i="7" s="1"/>
  <c r="K487" i="7" s="1"/>
  <c r="J490" i="7"/>
  <c r="J491" i="7"/>
  <c r="K492" i="7"/>
  <c r="J498" i="7" s="1"/>
  <c r="J494" i="7"/>
  <c r="J495" i="7"/>
  <c r="K496" i="7"/>
  <c r="J504" i="7"/>
  <c r="J505" i="7"/>
  <c r="K506" i="7"/>
  <c r="J508" i="7"/>
  <c r="K509" i="7"/>
  <c r="J511" i="7"/>
  <c r="K512" i="7"/>
  <c r="K513" i="7"/>
  <c r="K502" i="7" s="1"/>
  <c r="J517" i="7"/>
  <c r="K518" i="7"/>
  <c r="J520" i="7"/>
  <c r="K521" i="7" s="1"/>
  <c r="K522" i="7" s="1"/>
  <c r="K515" i="7" s="1"/>
  <c r="J526" i="7"/>
  <c r="K527" i="7"/>
  <c r="J529" i="7"/>
  <c r="K530" i="7"/>
  <c r="K531" i="7"/>
  <c r="K524" i="7" s="1"/>
  <c r="J535" i="7"/>
  <c r="K536" i="7"/>
  <c r="J538" i="7"/>
  <c r="K539" i="7" s="1"/>
  <c r="J541" i="7"/>
  <c r="J542" i="7"/>
  <c r="K543" i="7" s="1"/>
  <c r="J545" i="7"/>
  <c r="K546" i="7"/>
  <c r="K547" i="7"/>
  <c r="K533" i="7" s="1"/>
  <c r="J551" i="7"/>
  <c r="J552" i="7"/>
  <c r="K553" i="7"/>
  <c r="J555" i="7"/>
  <c r="K556" i="7" s="1"/>
  <c r="J558" i="7"/>
  <c r="J564" i="7"/>
  <c r="K567" i="7" s="1"/>
  <c r="J572" i="7" s="1"/>
  <c r="J565" i="7"/>
  <c r="J566" i="7"/>
  <c r="J569" i="7"/>
  <c r="K570" i="7"/>
  <c r="J578" i="7"/>
  <c r="K590" i="7" s="1"/>
  <c r="K591" i="7" s="1"/>
  <c r="K576" i="7" s="1"/>
  <c r="J579" i="7"/>
  <c r="K580" i="7"/>
  <c r="J589" i="7" s="1"/>
  <c r="J582" i="7"/>
  <c r="K587" i="7" s="1"/>
  <c r="J583" i="7"/>
  <c r="J584" i="7"/>
  <c r="J585" i="7"/>
  <c r="J586" i="7"/>
  <c r="J595" i="7"/>
  <c r="K606" i="7" s="1"/>
  <c r="K607" i="7" s="1"/>
  <c r="K593" i="7" s="1"/>
  <c r="K596" i="7"/>
  <c r="J598" i="7"/>
  <c r="K599" i="7"/>
  <c r="J601" i="7"/>
  <c r="K602" i="7" s="1"/>
  <c r="J604" i="7"/>
  <c r="K605" i="7"/>
  <c r="J611" i="7"/>
  <c r="K612" i="7"/>
  <c r="K613" i="7"/>
  <c r="K614" i="7"/>
  <c r="K609" i="7" s="1"/>
  <c r="J618" i="7"/>
  <c r="K619" i="7" s="1"/>
  <c r="J626" i="7" s="1"/>
  <c r="J621" i="7"/>
  <c r="J622" i="7"/>
  <c r="K624" i="7" s="1"/>
  <c r="J623" i="7"/>
  <c r="J637" i="7"/>
  <c r="K639" i="7" s="1"/>
  <c r="J638" i="7"/>
  <c r="J641" i="7"/>
  <c r="K642" i="7"/>
  <c r="J644" i="7"/>
  <c r="K645" i="7" s="1"/>
  <c r="J651" i="7"/>
  <c r="J652" i="7"/>
  <c r="K653" i="7"/>
  <c r="J659" i="7" s="1"/>
  <c r="J655" i="7"/>
  <c r="K657" i="7" s="1"/>
  <c r="J656" i="7"/>
  <c r="J665" i="7"/>
  <c r="K675" i="7" s="1"/>
  <c r="K676" i="7" s="1"/>
  <c r="K663" i="7" s="1"/>
  <c r="J666" i="7"/>
  <c r="K667" i="7"/>
  <c r="J674" i="7" s="1"/>
  <c r="J669" i="7"/>
  <c r="K672" i="7" s="1"/>
  <c r="J670" i="7"/>
  <c r="J671" i="7"/>
  <c r="J680" i="7"/>
  <c r="J681" i="7"/>
  <c r="K682" i="7" s="1"/>
  <c r="J689" i="7" s="1"/>
  <c r="J684" i="7"/>
  <c r="J685" i="7"/>
  <c r="J686" i="7"/>
  <c r="K687" i="7"/>
  <c r="J695" i="7"/>
  <c r="J696" i="7"/>
  <c r="K697" i="7"/>
  <c r="J699" i="7"/>
  <c r="K700" i="7"/>
  <c r="K701" i="7"/>
  <c r="K702" i="7"/>
  <c r="K693" i="7" s="1"/>
  <c r="J707" i="7"/>
  <c r="J708" i="7"/>
  <c r="J709" i="7"/>
  <c r="K710" i="7"/>
  <c r="J722" i="7" s="1"/>
  <c r="J712" i="7"/>
  <c r="J713" i="7"/>
  <c r="J714" i="7"/>
  <c r="J715" i="7"/>
  <c r="K716" i="7"/>
  <c r="J718" i="7"/>
  <c r="J719" i="7"/>
  <c r="K720" i="7"/>
  <c r="J728" i="7"/>
  <c r="J729" i="7"/>
  <c r="J730" i="7"/>
  <c r="K731" i="7" s="1"/>
  <c r="J742" i="7" s="1"/>
  <c r="J733" i="7"/>
  <c r="K737" i="7" s="1"/>
  <c r="J734" i="7"/>
  <c r="J735" i="7"/>
  <c r="J736" i="7"/>
  <c r="J739" i="7"/>
  <c r="K740" i="7"/>
  <c r="J748" i="7"/>
  <c r="J749" i="7"/>
  <c r="K750" i="7"/>
  <c r="K751" i="7"/>
  <c r="K752" i="7"/>
  <c r="K746" i="7" s="1"/>
  <c r="J756" i="7"/>
  <c r="J757" i="7"/>
  <c r="J758" i="7"/>
  <c r="K760" i="7" s="1"/>
  <c r="J759" i="7"/>
  <c r="J766" i="7"/>
  <c r="K769" i="7" s="1"/>
  <c r="J767" i="7"/>
  <c r="J768" i="7"/>
  <c r="J775" i="7"/>
  <c r="J776" i="7"/>
  <c r="K777" i="7"/>
  <c r="K778" i="7"/>
  <c r="K779" i="7"/>
  <c r="K773" i="7" s="1"/>
  <c r="J783" i="7"/>
  <c r="K785" i="7" s="1"/>
  <c r="J795" i="7" s="1"/>
  <c r="J784" i="7"/>
  <c r="J787" i="7"/>
  <c r="K788" i="7" s="1"/>
  <c r="J790" i="7"/>
  <c r="K791" i="7" s="1"/>
  <c r="J793" i="7"/>
  <c r="G15" i="9"/>
  <c r="G14" i="9" s="1"/>
  <c r="G16" i="9"/>
  <c r="G17" i="9"/>
  <c r="G18" i="9"/>
  <c r="G21" i="9"/>
  <c r="G20" i="9" s="1"/>
  <c r="G22" i="9"/>
  <c r="G23" i="9"/>
  <c r="G24" i="9"/>
  <c r="G27" i="9"/>
  <c r="G26" i="9" s="1"/>
  <c r="G28" i="9"/>
  <c r="G29" i="9"/>
  <c r="G30" i="9"/>
  <c r="G33" i="9"/>
  <c r="G32" i="9" s="1"/>
  <c r="G36" i="9"/>
  <c r="G35" i="9" s="1"/>
  <c r="G39" i="9"/>
  <c r="G38" i="9" s="1"/>
  <c r="G45" i="9"/>
  <c r="G46" i="9"/>
  <c r="G50" i="9"/>
  <c r="G48" i="9" s="1"/>
  <c r="G51" i="9"/>
  <c r="G53" i="9"/>
  <c r="G54" i="9"/>
  <c r="G55" i="9"/>
  <c r="G59" i="9"/>
  <c r="G57" i="9" s="1"/>
  <c r="G60" i="9"/>
  <c r="G62" i="9"/>
  <c r="G63" i="9"/>
  <c r="G64" i="9"/>
  <c r="G65" i="9"/>
  <c r="G72" i="9"/>
  <c r="G70" i="9" s="1"/>
  <c r="G73" i="9"/>
  <c r="G77" i="9"/>
  <c r="G75" i="9" s="1"/>
  <c r="G78" i="9"/>
  <c r="G79" i="9"/>
  <c r="G83" i="9"/>
  <c r="G81" i="9" s="1"/>
  <c r="G85" i="9"/>
  <c r="G86" i="9"/>
  <c r="G94" i="9"/>
  <c r="G92" i="9" s="1"/>
  <c r="G95" i="9"/>
  <c r="G97" i="9"/>
  <c r="G99" i="9"/>
  <c r="G100" i="9"/>
  <c r="G104" i="9"/>
  <c r="G102" i="9" s="1"/>
  <c r="G105" i="9"/>
  <c r="G109" i="9"/>
  <c r="G107" i="9" s="1"/>
  <c r="G110" i="9"/>
  <c r="G111" i="9"/>
  <c r="G119" i="9"/>
  <c r="G117" i="9" s="1"/>
  <c r="G122" i="9"/>
  <c r="G124" i="9"/>
  <c r="G129" i="9"/>
  <c r="G127" i="9" s="1"/>
  <c r="G131" i="9"/>
  <c r="G133" i="9"/>
  <c r="G141" i="9"/>
  <c r="G139" i="9" s="1"/>
  <c r="G145" i="9"/>
  <c r="G143" i="9" s="1"/>
  <c r="G147" i="9"/>
  <c r="G151" i="9"/>
  <c r="G149" i="9" s="1"/>
  <c r="G152" i="9"/>
  <c r="G153" i="9"/>
  <c r="G155" i="9"/>
  <c r="G157" i="9"/>
  <c r="G160" i="9"/>
  <c r="G164" i="9"/>
  <c r="G162" i="9" s="1"/>
  <c r="G165" i="9"/>
  <c r="G173" i="9"/>
  <c r="G171" i="9" s="1"/>
  <c r="G177" i="9"/>
  <c r="G175" i="9" s="1"/>
  <c r="G181" i="9"/>
  <c r="G179" i="9" s="1"/>
  <c r="G183" i="9"/>
  <c r="G185" i="9"/>
  <c r="G192" i="9"/>
  <c r="G190" i="9" s="1"/>
  <c r="G193" i="9"/>
  <c r="G194" i="9"/>
  <c r="G195" i="9"/>
  <c r="G196" i="9"/>
  <c r="G197" i="9"/>
  <c r="G203" i="9"/>
  <c r="G205" i="9"/>
  <c r="G213" i="9"/>
  <c r="G211" i="9" s="1"/>
  <c r="G214" i="9"/>
  <c r="G217" i="9"/>
  <c r="G218" i="9"/>
  <c r="G219" i="9"/>
  <c r="G223" i="9"/>
  <c r="G221" i="9" s="1"/>
  <c r="G224" i="9"/>
  <c r="G226" i="9"/>
  <c r="G227" i="9"/>
  <c r="G228" i="9"/>
  <c r="G232" i="9"/>
  <c r="G230" i="9" s="1"/>
  <c r="G233" i="9"/>
  <c r="G235" i="9"/>
  <c r="G236" i="9"/>
  <c r="G237" i="9"/>
  <c r="G241" i="9"/>
  <c r="G239" i="9" s="1"/>
  <c r="G242" i="9"/>
  <c r="G245" i="9"/>
  <c r="G246" i="9"/>
  <c r="G247" i="9"/>
  <c r="G255" i="9"/>
  <c r="G253" i="9" s="1"/>
  <c r="G256" i="9"/>
  <c r="G264" i="9"/>
  <c r="G262" i="9" s="1"/>
  <c r="G266" i="9"/>
  <c r="G267" i="9"/>
  <c r="G270" i="9"/>
  <c r="G269" i="9" s="1"/>
  <c r="G277" i="9"/>
  <c r="G275" i="9" s="1"/>
  <c r="G281" i="9"/>
  <c r="G279" i="9" s="1"/>
  <c r="G283" i="9"/>
  <c r="G285" i="9"/>
  <c r="G290" i="9"/>
  <c r="G288" i="9" s="1"/>
  <c r="G294" i="9"/>
  <c r="G292" i="9" s="1"/>
  <c r="G300" i="9"/>
  <c r="G299" i="9" s="1"/>
  <c r="G301" i="9"/>
  <c r="G302" i="9"/>
  <c r="G303" i="9"/>
  <c r="G304" i="9"/>
  <c r="G305" i="9"/>
  <c r="G308" i="9"/>
  <c r="G309" i="9"/>
  <c r="G310" i="9"/>
  <c r="G311" i="9"/>
  <c r="G312" i="9"/>
  <c r="G307" i="9" s="1"/>
  <c r="G313" i="9"/>
  <c r="G316" i="9"/>
  <c r="G315" i="9" s="1"/>
  <c r="G317" i="9"/>
  <c r="G318" i="9"/>
  <c r="G320" i="9"/>
  <c r="G321" i="9"/>
  <c r="G322" i="9"/>
  <c r="G325" i="9"/>
  <c r="G324" i="9" s="1"/>
  <c r="H69" i="2"/>
  <c r="H70" i="2" s="1"/>
  <c r="H63" i="2"/>
  <c r="H57" i="2"/>
  <c r="H58" i="2" s="1"/>
  <c r="H51" i="2"/>
  <c r="H44" i="2"/>
  <c r="H45" i="2" s="1"/>
  <c r="H37" i="2"/>
  <c r="H36" i="2"/>
  <c r="H35" i="2"/>
  <c r="H34" i="2"/>
  <c r="H27" i="2"/>
  <c r="H28" i="2" s="1"/>
  <c r="H21" i="2"/>
  <c r="H22" i="2" s="1"/>
  <c r="H14" i="2"/>
  <c r="H15" i="2" s="1"/>
  <c r="H52" i="2" l="1"/>
  <c r="H38" i="2"/>
  <c r="H64" i="2"/>
  <c r="K76" i="7"/>
  <c r="K77" i="7" s="1"/>
  <c r="K65" i="7" s="1"/>
  <c r="K484" i="7"/>
  <c r="K485" i="7" s="1"/>
  <c r="K473" i="7" s="1"/>
  <c r="K660" i="7"/>
  <c r="K661" i="7" s="1"/>
  <c r="K649" i="7" s="1"/>
  <c r="K723" i="7"/>
  <c r="K724" i="7" s="1"/>
  <c r="K705" i="7" s="1"/>
  <c r="K743" i="7"/>
  <c r="K744" i="7" s="1"/>
  <c r="K726" i="7" s="1"/>
  <c r="K214" i="7"/>
  <c r="K215" i="7" s="1"/>
  <c r="K199" i="7" s="1"/>
  <c r="K179" i="7"/>
  <c r="K180" i="7" s="1"/>
  <c r="K167" i="7" s="1"/>
  <c r="K690" i="7"/>
  <c r="K691" i="7" s="1"/>
  <c r="K678" i="7" s="1"/>
  <c r="K248" i="7"/>
  <c r="K249" i="7" s="1"/>
  <c r="K232" i="7" s="1"/>
  <c r="K196" i="7"/>
  <c r="K197" i="7" s="1"/>
  <c r="K182" i="7" s="1"/>
  <c r="K164" i="7"/>
  <c r="K165" i="7" s="1"/>
  <c r="K152" i="7" s="1"/>
  <c r="K22" i="7"/>
  <c r="K24" i="7" s="1"/>
  <c r="K11" i="7" s="1"/>
  <c r="K289" i="7"/>
  <c r="K290" i="7" s="1"/>
  <c r="K278" i="7" s="1"/>
  <c r="K796" i="7"/>
  <c r="K797" i="7" s="1"/>
  <c r="K781" i="7" s="1"/>
  <c r="K627" i="7"/>
  <c r="K628" i="7" s="1"/>
  <c r="K616" i="7" s="1"/>
  <c r="K761" i="7"/>
  <c r="K762" i="7" s="1"/>
  <c r="K754" i="7" s="1"/>
  <c r="K559" i="7"/>
  <c r="K560" i="7" s="1"/>
  <c r="K549" i="7" s="1"/>
  <c r="K117" i="7"/>
  <c r="K118" i="7" s="1"/>
  <c r="K113" i="7" s="1"/>
  <c r="K83" i="7"/>
  <c r="J89" i="7" s="1"/>
  <c r="K90" i="7" s="1"/>
  <c r="K91" i="7" s="1"/>
  <c r="K79" i="7" s="1"/>
  <c r="K646" i="7"/>
  <c r="K647" i="7" s="1"/>
  <c r="K635" i="7" s="1"/>
  <c r="K405" i="7"/>
  <c r="K406" i="7" s="1"/>
  <c r="K401" i="7" s="1"/>
  <c r="K370" i="7"/>
  <c r="K371" i="7" s="1"/>
  <c r="K360" i="7" s="1"/>
  <c r="K336" i="7"/>
  <c r="K337" i="7" s="1"/>
  <c r="K326" i="7" s="1"/>
  <c r="K302" i="7"/>
  <c r="K303" i="7" s="1"/>
  <c r="K292" i="7" s="1"/>
  <c r="K573" i="7"/>
  <c r="K574" i="7" s="1"/>
  <c r="K562" i="7" s="1"/>
  <c r="K770" i="7"/>
  <c r="K771" i="7" s="1"/>
  <c r="K764" i="7" s="1"/>
  <c r="K29" i="7"/>
  <c r="K40" i="7" s="1"/>
  <c r="K41" i="7" s="1"/>
  <c r="K26" i="7" s="1"/>
  <c r="K126" i="7"/>
  <c r="K127" i="7" s="1"/>
  <c r="K120" i="7" s="1"/>
</calcChain>
</file>

<file path=xl/sharedStrings.xml><?xml version="1.0" encoding="utf-8"?>
<sst xmlns="http://schemas.openxmlformats.org/spreadsheetml/2006/main" count="3191" uniqueCount="723">
  <si>
    <t xml:space="preserve">PROJECTE DE MILLORA PUNTUAL DE LA COBERTA </t>
  </si>
  <si>
    <t>MERCAT DE SANTA CATERINA DE BARCELONA</t>
  </si>
  <si>
    <t>PRESSUPOST</t>
  </si>
  <si>
    <t>Preu</t>
  </si>
  <si>
    <t>Amidament</t>
  </si>
  <si>
    <t>Import</t>
  </si>
  <si>
    <t>Obra</t>
  </si>
  <si>
    <t>01</t>
  </si>
  <si>
    <t>Pressupost01</t>
  </si>
  <si>
    <t>Capítol</t>
  </si>
  <si>
    <t>TREBALLS PREVIS I D'IMPLANTACIÓ</t>
  </si>
  <si>
    <t>Titol 3</t>
  </si>
  <si>
    <t>IMPLANTACIONS OBRA</t>
  </si>
  <si>
    <t>01.01.01</t>
  </si>
  <si>
    <t>K1213251</t>
  </si>
  <si>
    <t>m2</t>
  </si>
  <si>
    <t>Muntatge i desmuntatge de bastida tubular metàl·lica fixa formada per bastiments de 70 cm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t>
  </si>
  <si>
    <t>H1512005</t>
  </si>
  <si>
    <t>Protecció col·lectiva vertical de bastides tubulars i/o muntacàrregues amb malla de polipropilè tupida tipus mosquitera, traus perimetrals amb reforç i corda de diàmetre 6 mm i amb el desmuntatge inclòs</t>
  </si>
  <si>
    <t>K1215250</t>
  </si>
  <si>
    <t>Amortització diària de bastida tubular metàl·lica fixa, formada per bastiments de 70 cm d'amplària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t>
  </si>
  <si>
    <t>K12C0001</t>
  </si>
  <si>
    <t>dia</t>
  </si>
  <si>
    <t>Amortització diària de plataforma elevadora telescòpica articulada OCTOPUSSY 1412 twin, instal.lada en un carro amb orugues automotor, de 14m d'alçària màxima de treball i 5,7 en horitzontal, de 200kg de càrrega útil, de dimensions 2500x4000x1960mm en repós i 1630kg de pes, buida, amb cistella de dimensions 1400x700x1100mm</t>
  </si>
  <si>
    <t>K12C0002</t>
  </si>
  <si>
    <t>u</t>
  </si>
  <si>
    <t>Transport de plataforma elevadora telescòpica articulada OCTOPUSSY 1412 twin, instal.lada en un carro amb orugues automotor, de 14m d'alçària màxima de treball i 5,7 en horitzontal, de 200kg de càrrega útil, de dimensions 2500x4000x1960mm en repós i 1630kg de pes, buida, amb cistella de dimensions 1400x700x1100mm</t>
  </si>
  <si>
    <t>H152D801</t>
  </si>
  <si>
    <t>m</t>
  </si>
  <si>
    <t>Línia horitzontal per a l'ancoratge i desplaçament de cinturons de seguretat, amb corda de poliamida de 16 mm de D i dispositiu anticaiguda autoblocador per a subjectar cinturó de seguretat i amb el desmuntatge inclòs</t>
  </si>
  <si>
    <t>TOTAL</t>
  </si>
  <si>
    <t>02</t>
  </si>
  <si>
    <t>TREBALLS PREVIS</t>
  </si>
  <si>
    <t>01.01.02</t>
  </si>
  <si>
    <t>J5V11001</t>
  </si>
  <si>
    <t>PA</t>
  </si>
  <si>
    <t>Partida alçada a justificar per a la realització de proves d'estanquitat en coberta, per tal d'esbrinar el punt d'entrada d'aigua al interior. S'ha contemplat prova en coberta inclinada i plana.
L'objectiu és verificar la proposta contemplada en projecte tècnic. Es valorarà la viabilitat de la proposta o la seva modificació, en funció dels resultats obtinguts de les proves.</t>
  </si>
  <si>
    <t>K5ZR1010</t>
  </si>
  <si>
    <t>Neteja de canal i desembussament de gàrgoles i baixants</t>
  </si>
  <si>
    <t>K8785310</t>
  </si>
  <si>
    <t>Neteja de parament de restes orgàniques, microorganismes, fongs i algues, amb producte líquid fungicida-alguicida a base d'hipoclorit sòdic, emulsionants i additius, en dissolució 1:1 en aigua, aplicat amb equip polvoritzador de motxilla i neteja amb mitjans manuals</t>
  </si>
  <si>
    <t>DEMOLICIONS, ENDERROCS</t>
  </si>
  <si>
    <t>01.02</t>
  </si>
  <si>
    <t>K2152211</t>
  </si>
  <si>
    <t>Enderroc complet de coberta plana, transitable, no ventilada, amb paviment ceràmic, doble capa d'entarimat de fusta, aïllament i doble capa d'entarimat d'acabat, amb mitjans manuals i martell pneumàtic i càrrega manual sobre camió o contenidor.
Es realitzarà amb molta cura per tal de no malmetre l'àmbit de la ceràmica a conservar, es repicarà fins que es trobi la zona sana i lliure de deficiències en les diferents capes de coberta (sobretot en la fusta i aïllaments superiors).</t>
  </si>
  <si>
    <t>K2153GE1</t>
  </si>
  <si>
    <t>Arrencada de solera de tauler de fusta amb mitjans manuals i càrrega manual de runa sobre camió o contenidor</t>
  </si>
  <si>
    <t>K2153001</t>
  </si>
  <si>
    <t>Arrencada de paviment i capes de coberta fins element resistent. Inclou, arrencada de paviment de rajola ceràmica  col·locades amb adhesiu elàstic i capes d'impermeabilització, amb mitjans manuals i càrrega manual de runa sobre camió o contenidor. 
Es realitzarà amb molta cura per tal de no malmetre l'àmbit de la ceràmica a conservar, es repicarà fins que es trobi la zona sana i lliure de deficiències en les diferents capes de coberta (sobretot en la fusta i aïllaments superiors).</t>
  </si>
  <si>
    <t>03</t>
  </si>
  <si>
    <t>COBERTA</t>
  </si>
  <si>
    <t>RECONSTRUCCIÓ TOTAL COBERTA</t>
  </si>
  <si>
    <t>E43DF440</t>
  </si>
  <si>
    <t xml:space="preserve">Empostissat de taulers de fusta amb aïllament de poliestirè extruït, amb cara exterior de doble encadellat de tauler aglomerat hidrofugat de 19 mm de gruix i tauler aglomerat hidrofugat de 10 mm de gruix amb poliestirè extruït de 40 mm de gruix, col·locat amb fixacions mecàniques i segellat de junts.
En cas necessari inclou llistonets de fusta de secció 4x4cm cada 30cm.
Verificar materials i solució definitiva amb empresa adjudicatària i DF, per garantir un acabat el més semblant al existent. </t>
  </si>
  <si>
    <t>K7864002</t>
  </si>
  <si>
    <t>Impermeabilització de parament horitzontal, dificultat alta, amb adhesiu elàstic i monocomponent SikaBond T-8 o similar, de 1,5mm de gruix, aplicat en dues capes, previ neteja de la superfície. Inclou malla antialcalina tipus ARMAFIL POLIESTER o similar, entre capes. Dotació de2 kg/m2 per capa.
Veure fulla tècnica del producte per seguir les recomanacions d'aplicació.</t>
  </si>
  <si>
    <t>K511F002</t>
  </si>
  <si>
    <t>Acabat de coberta amb rajola ceràmica Cumella (no inclosa) dificultat alta, col·locada amb adhesiu elàstic i monocomponent SikaBond T-8 o similar, de 1,5mm de gruix, aplicat a plana. Inclou material de junt de les peces ceràmiques amb morter d’impermeabilització flexible tipus SikaTop209 o similar, color gris.
Veure fulla tècnica del producte per seguir les recomanacions d'aplicació.
Inclou execució de trapants a la zona inferior del remat d'acer inoxidable, executats mitjançant màquina elèctrica amb broca diàmetre 10.</t>
  </si>
  <si>
    <t>USIK-472</t>
  </si>
  <si>
    <t>Sellado de juntas de dilatación en pavimentos de 2,0 cm de ancho con sellador monocomponente de base poliuretano tipo Sikaflex PRO-3 o similar, con altas resistencias mecánicas, que cura con la humedad ambiental con capacidad de Movimiento del 25% (ISO 9047), curado sin formación de burbujas, muy buena resistencia mecánica y química, muy baja emisión, cumple con EN 15651-4 PW EXT-INT CC 25 HM; ensayado bajo los principios del DIBT para exposición a aguas residuales; EMICODE EC 1Plus R, ´´Muy bajas emisiones´´; certificado ISEGA para uso en áreas alimentarias; acorde con BS 6920 (contacto con agua potable); CSM resistencia biológica: Muy buena; resistencia a Diesel y combustible para aviones según la guía DIBT; Sellador de juntas de movimiento en pavimentos para aplicaciónes en interior y exterior según CE 15651-4:2012 provisto de marcado CE y declaración de prestaciones. Se recomienda colocar fondo de junta de célula cerrada y polietileno a la profundidad necesaria para respetar una relación entre ancho profundidad de aproximadamente 1:1; imprimar el soporte con imprimación de base epoxi SIka Primer 3N o similar, para posterior colocación del producto para sellar la junta. No incluye transporte y eliminación de materiales en vertedero.</t>
  </si>
  <si>
    <t>RECONSTRUCCIÓ ACABAT COBERTA</t>
  </si>
  <si>
    <t>01.03.02</t>
  </si>
  <si>
    <t>E5Z15S20</t>
  </si>
  <si>
    <t>Formació de pendents amb morter de perlita i ciment de densitat 350 kg/m3, de 10 cm de gruix mitjà</t>
  </si>
  <si>
    <t>K7864001</t>
  </si>
  <si>
    <t>Impermeabilització de parament horitzontal, dificultat mitja, amb adhesiu elàstic i monocomponent SikaBond T-8 o similar, de 1,5mm de gruix, aplicat en dues capes, previ neteja de la superfície. Inclou malla antialcalina tipus ARMAFIL POLIESTER o similar, entre capes. Dotació de2 kg/m2 per capa.
Veure fulla tècnica del producte per seguir les recomanacions d'aplicació.</t>
  </si>
  <si>
    <t>K511F001</t>
  </si>
  <si>
    <t>Acabat de coberta amb rajola ceràmica Cumella (no inclosa) dificultat mitja, col·locada amb adhesiu elàstic i monocomponent SikaBond T-8 o similar, de 1,5mm de gruix, aplicat a plana. Inclou material de junt de les peces ceràmiques amb morter d’impermeabilització flexible tipus SikaTop209 o similar, color gris.
Veure fulla tècnica del producte per seguir les recomanacions d'aplicació.</t>
  </si>
  <si>
    <t>ALTRES</t>
  </si>
  <si>
    <t>01.03.03</t>
  </si>
  <si>
    <t>PPAU005</t>
  </si>
  <si>
    <t xml:space="preserve">Partida alçada a justificar per transport de peces ceràmiques de la fàbrica Cumella, fins a peu d'obra. </t>
  </si>
  <si>
    <t>04</t>
  </si>
  <si>
    <t>IMPERMEABILITZACIONS, JUNTS</t>
  </si>
  <si>
    <t>TRACTAMENT I SEGELLAT DE JUNTS</t>
  </si>
  <si>
    <t>01.04.01</t>
  </si>
  <si>
    <t>USIK-399</t>
  </si>
  <si>
    <t>Sistema de sellado de altas prestaciones de juntas de construcción, dilatación o grietas, adecuada para grandes e irregulares movimientos en más de una dirección, SIstema SIkadur SG o similar, apto para estar en contacto con agua potable, a base de una banda de FPO, Combiflex SG-10 P, adherida a los labios de la junta del soporte mediante una resina epoxi bicomponente, tipo Sikadur-Combiflex Adhesivo, con resistencia a raíces acorde a CEN/TS 14416, con certificaciones de ensayo de estanqueidad (STUVA) y aprobado para aplicaciónes con agua fría y caliente (por rencima de 50ºC - WRAS), con una adherencia superior a 2 N/mm2 sobre soportes de hormigón y 5N/mm2 sobre acero, aplicado por medio de métodos manuales en espesores de 1mm, siguiendo las indicaciones de la Hoja Técnica del producto, incluyendo suministro de materiales, aplicación, medios auxiliares y eliminación de residuos a vertedero.</t>
  </si>
  <si>
    <t>USIK-546</t>
  </si>
  <si>
    <t>Sellado de juntas en cubiertas de 2,0 cm de ancho con sellador elástico monocomponente de base híbrido tipo Sikaflex®-111 Stick &amp; Seal o similar, con amplia adhesión en diferentes soportes, para uso en interior y exterior, buenas resistencias mecánicas y a la intemperie, para sellado de envolvente de edificios, con los siguientes certificados: clasificación de emisiones de VOC GEV-EMICODE EC1PLUS; clasificación de emisiones VOC de materiales de construcción RTS M1; Clase A+ de acuerdo a la Regulación Francesa de emisiones VOC; con marcado CE, y declaración de prestaciones bajo la EN 15651-1 Selladores para juntas no estructurales en elementos de fachada. Clasificación F EXT-INT CC 20HM. Se recomienda colocar fondo de junta de célula cerrada y polietileno a la profundidad necesaria para respetar una relación entre ancho profundidad de aproximadamente 2:1; imprimar el soporte con imprimación de base epoxi Sika® Primer 3N o similar, para posterior colocación del producto para sellar la junta. No incluye transporte, andamios y eliminación de materiales en vertedero.</t>
  </si>
  <si>
    <t>K5ZDT23G</t>
  </si>
  <si>
    <t>Remat de planxa d'acer plegada amb acabat galvanitzat, d'1 mm de gruix, 30 cm de desenvolupament, com a màxim, amb 2 plecs, per a minvell, col·locat amb fixacions mecàniques, i segellat</t>
  </si>
  <si>
    <t>K9DR0001</t>
  </si>
  <si>
    <t>Rejuntat de paviment de rajola ceràmica, deixant els junts reenfonsats, amb morter d’impermeabilització flexible tipus SikaTop209 o similar, color gris (veure fulla tècnica del producte per seguir les recomanacions d'aplicació), amb buidat i neteja prèvia del material existent en els junts.</t>
  </si>
  <si>
    <t>IMPERMEABILITZACIÓ SOBRE PAVIMENT</t>
  </si>
  <si>
    <t>USIK-628</t>
  </si>
  <si>
    <t>m²</t>
  </si>
  <si>
    <t>Preparación de superficie de pavimento de hormigón, mediante diamantado del mismo, hasta conseguir una superficie de porosidad abierta, libre de lechadas, y restos de materiales que puedan impedir la adherencia del revestimiento, incluyendo aspirado del polvo generado, mano de obra, maquinaria necesaria y retirada de restos a vertedero.</t>
  </si>
  <si>
    <t>USIK-238</t>
  </si>
  <si>
    <t>Imprimación de soporte con resina epoxi en base de agua de baja viscosidad, tipo Sikafloor®-151 o similar, bicomponente, provisto de marcado CE y Declaración de Prestaciones de acuerdo con EN 1504-2 - productos de protección superficial del hormigón - Revestimiento y marcado CE y Declaración de Prestaciones de acuerdo con EN 13813 - Material de pavimento de resina para uso interno en edificios; adherencia bajo tracción &gt; 1,5 N/mm2 (fallo del hormigón), con un mezclado 85:15 de CompA:CompB (en peso), aplicado mediante rastra de goma, según indicaciones de la Hoja Técnica del producto. Incluye suministro de materiales, aplicación, medios auxiliares y eliminación de residuos a vertedero.
Verificar producte amb casa comercial, segons base a aplicar.</t>
  </si>
  <si>
    <t>K7871500</t>
  </si>
  <si>
    <t>Impermeabilització de paraments horitzontals i verticals amb polímer acrílic, amb una dotació de 2 kg/m2.
Es considera l’aplicació del producte Sikafloor® 400 N Elastic (actual Sikafloor® 420) o similar. 
Veure fulla tècnica del producte per seguir les recomanacions d'aplicació.</t>
  </si>
  <si>
    <t>05</t>
  </si>
  <si>
    <t>REVESTIMENTS</t>
  </si>
  <si>
    <t>E43DF001</t>
  </si>
  <si>
    <t xml:space="preserve">Empostissat de taulers de fusta sense aïllament, amb tauler aglomerat hidrofugat de 19 mm de gruix i tauler de pi de 10 mm de gruix, col·locat amb fixacions mecàniques i segellat de junts. Acabat amb envernissat de color el més semblant al actual i tractament de Lasur incolor.
Verificar materials i solució definitiva amb empresa adjudicatària i DF, per garantir un acabat el més semblant al existent. </t>
  </si>
  <si>
    <t>06</t>
  </si>
  <si>
    <t>INSTAL.LACIONS D'EVACUACIÓ</t>
  </si>
  <si>
    <t>CANALS EXTERIORS</t>
  </si>
  <si>
    <t>K5ZJ0001</t>
  </si>
  <si>
    <t>Arrencada per a substitució de tubs diàmetre superior a110 mm, muntat superficialment i amb desmuntatge de fixacions, amb mitjans manuals i càrrega manual de runa sobre camió o contenidor
Nova canal exterior de secció semicircular de PVC rígid, de diàmetre 150 mm, col·locada amb peces especials i connectada al baixant existent
Remat de planxa d'acer plegada amb acabat galvanitzat, d'1 mm de gruix, 60 cm de desenvolupament, com a màxim, per a trobament entre la coberta existent i la nova canal, col·locat amb fixacions mecàniques, i segellat</t>
  </si>
  <si>
    <t>PPAU002</t>
  </si>
  <si>
    <t>pa</t>
  </si>
  <si>
    <t>Partida alçada a justificar per a substitució de trams de canals exteriors
Previsió de possible substitució de canal trencada o en mal estat. En cas de no poder realitzar correctament el reforç proposat o en cas d’existir forats o gran pèrdues de material, preveure la substitució de l’element. Es considera una actuació en 10ml.
S'inclou tot el necessari per deixar la unitat acabada i en funcionament.</t>
  </si>
  <si>
    <t>REFORÇ CANALS</t>
  </si>
  <si>
    <t>K8741120</t>
  </si>
  <si>
    <t>Neteja i preparació de la superfície de perfils laminats d'acer fins a un grau de preparació St2 (norma SIS 055900-1967), amb mitjans manuals i càrrega manual de runa sobre contenidor</t>
  </si>
  <si>
    <t>USIK-239</t>
  </si>
  <si>
    <t>Imprimación anticorrosiva de dos componentes, a base de resinas epoxi curadas con poliamidas, y fosfato de zinc, de color rojo óxido y con disolventes, tipo Sikadur® Primer EG (Phosphate) o similar, con excelente adherencia, muy buena resistencia a la intemperie, fácil de aplicar, compatible con la mayor parte de los revestimientos a base de resinas epoxi; adherencia sobre acero &gt; 30 kg/cm2; Componente A = 9 partes; Componente B = 1 parte; resistencia a temperaturas: Calor seco: hasta aprox. +100ºC / contacto ocasional: hasta +150ºC / calor húmedo hasta aprox. +50ºC; aplicado con rodillo de pelo corto, siguiendo las indicaciones de la Hoja Técnica del producto. Incluye suministro de materiales, aplicación, medios auxiliares y eliminación de residuos a vertedero.
Incluye posterior proparación para conseguir una superficie rugosa.</t>
  </si>
  <si>
    <t>REFORÇ BAIXANTS</t>
  </si>
  <si>
    <t>KD1Z0001</t>
  </si>
  <si>
    <t>ml</t>
  </si>
  <si>
    <t>Rehabilitación con sistema de proyección de resina epóxica DN200, compuesta de dos componentes de alta calidad y resistencia. Proyectando un total de 40ml, desde los sumideros del tejado hasta las arquetas que se encuentran delante de la fachada principal. 
Se realizarán dos proyecciones de forma helicoidal, una en sentido de las agujas del reloj (hacia la derecha) y la segunda hacia la izquierda. Cubriendo en si toda la superficie interior del tubo. Entre pasada y pasada se ha de esperar 2h 30´ de curado de la resina epóxica. 
Incluye transporte de maquinaria, limpieza y preparación de los tubos para dejar la superficie más lisa posible e nspección final con Cámara de TV de colectores para certificar.</t>
  </si>
  <si>
    <t>SUBTITUCIÓ CONEXIONS</t>
  </si>
  <si>
    <t>KDH11010</t>
  </si>
  <si>
    <t>Neteja i desembussada clavegueres, pous i fosses sèptiques de clavegueram amb introducció manual de mànega amb aigua a pressió, amb aparell pneumàtic vibrador incorporat des de compressor situat en camió cisterna</t>
  </si>
  <si>
    <t>LD1RFP27</t>
  </si>
  <si>
    <t>Substitució de colze en baixant de diàmetre comprès entre 110 i 125 mm per colze de PVC</t>
  </si>
  <si>
    <t>K9E10002</t>
  </si>
  <si>
    <t>Enderroc de vorera de panot, amb compressor i càrrega manual de runa sobre camió o contenidor. Posterior reconstrucció de paviment de panot per a vorera gris de 20x20x2,5 cm, classe 1a, preu alt, sobre suport de 3 cm de sorra, col·locat a l'estesa amb sorra-ciment de 250 kg/m3 de ciment pòrtland i beurada de ciment pòrtland.
Inclou tot el necessari per deixar la unitat acabada i en funcionament.</t>
  </si>
  <si>
    <t>K4F20001</t>
  </si>
  <si>
    <t>Enderroc de mur d'obra ceràmica, amb mitjans manuals i càrrega manual de runa sobre camió o contenidor. Posterior reconstrucció de la façana amb execució de paret estructural per a revestir de 29 cm de gruix, de maó calat, HD, R-15, de 290x140x100 mm, per a revestir, categoria I, segons norma UNE-EN 771-1, col·locat amb morter de ciment CEM II, de dosificació 1:4 (10 N/mm2), amb additiu inclusor aire/plastificant i amb una resistència a compressió de la paret de 6 N/mm2. 
Acabat amb arrebossat reglejat sobre parament vertical exterior, a més de 3,00 m d'alçària, amb morter de calç per a ús corrent (GP), de designació CSIII-W0, segons UNE-EN 998-1, remolinat i pintat amb pintura al silicat de potassa amb acabat llis, i pigments, amb una capa de fons d'imprimació neutralitzadora, una d'imprimació fixadora i dues d'acabat. Color el més semblant al existent.
Inclou tot el necessari per deixar la unitat acabada i en funcionament.</t>
  </si>
  <si>
    <t>PPAU003</t>
  </si>
  <si>
    <t>Partida alçada a justificar per a feines d'acabat. Per deixar la intervenció de subtitució de tram de baixant trencat, acabada i en correcte funcionament.</t>
  </si>
  <si>
    <t>07</t>
  </si>
  <si>
    <t>ESTRUCTURES</t>
  </si>
  <si>
    <t>K219CC11</t>
  </si>
  <si>
    <t>Enderroc de vorera de panot, amb compressor i càrrega manual de runa sobre camió o contenidor</t>
  </si>
  <si>
    <t>K8741220</t>
  </si>
  <si>
    <t>Neteja i preparació de la superfície de perfils laminats d'acer fins a un grau de preparació St3 (norma SIS 055900-1967), amb mitjans manuals i càrrega manual de runa sobre contenidor</t>
  </si>
  <si>
    <t>K8940001</t>
  </si>
  <si>
    <t>Pintat de pilar d'un sol perfil d'acer amb dues capes de pintura Sikagard® 62 (veure fulla tècnica del producte per seguir les recomanacions d'aplicació) amb un gruix de 200micres per capa. Color RAL 7001 o similar, el més semblant al existent.</t>
  </si>
  <si>
    <t>K9E10001</t>
  </si>
  <si>
    <t>Paviment de panot per a vorera gris de 20x20x2,5 cm, classe 1a, preu alt, sobre suport de 3 cm de sorra, col·locat a l'estesa amb morter de reparació de dos components a base de resines epoxi Sikadur® 31 EF o similar com adhesiu estructural i beurada de ciment pòrtland</t>
  </si>
  <si>
    <t>CQ</t>
  </si>
  <si>
    <t>CONTROL DE QUALITAT</t>
  </si>
  <si>
    <t>01.CQ</t>
  </si>
  <si>
    <t>PPAU004</t>
  </si>
  <si>
    <t>Partida alçada a justificar en concepte de control de qualitat.</t>
  </si>
  <si>
    <t>GR</t>
  </si>
  <si>
    <t>GESTIÓ DE RESIDUS</t>
  </si>
  <si>
    <t>01.GR</t>
  </si>
  <si>
    <t>K2R24200</t>
  </si>
  <si>
    <t>m3</t>
  </si>
  <si>
    <t>Classificació a peu d'obra de residus de construcció o demolició en fraccions segons REAL DECRETO 105/2008, amb mitjans manuals</t>
  </si>
  <si>
    <t>K2R641H0</t>
  </si>
  <si>
    <t>Càrrega amb mitjans manuals i transport de residus inerts o no especials a instal·lació autoritzada de gestió de residus, amb contenidor de 8 m3 de capacitat</t>
  </si>
  <si>
    <t>K2RA75A0</t>
  </si>
  <si>
    <t>Deposició controlada a dipòsit autoritzat de residus barrejats no perillosos amb una densitat 0,43 t/m3, procedents de construcció o demolició, amb codi 170904 segons la Llista Europea de Residus (ORDEN MAM/304/2002)</t>
  </si>
  <si>
    <t>K2RA7100</t>
  </si>
  <si>
    <t>tn</t>
  </si>
  <si>
    <t>Deposició controlada a dipòsit autoritzat, amb cànon sobre la deposició controlada dels residus de la construcció inclòs, segons la LLEI 8/2008, de residus de formigó inerts amb una densitat 1,45 t/m3, procedents de construcció o demolició, amb codi 170101 segons la Llista Europea de Residus (ORDEN MAM/304/2002)</t>
  </si>
  <si>
    <t>K2RA7200</t>
  </si>
  <si>
    <t>Deposició controlada a dipòsit autoritzat, amb cànon sobre la deposició controlada dels residus de la construcció inclòs, segons la LLEI 8/2008, de residus barrejats inerts amb una densitat 1,0 t/m3, procedents de construcció o demolició, amb codi 170107 segons la Llista Europea de Residus (ORDEN MAM/304/2002)</t>
  </si>
  <si>
    <t>SS</t>
  </si>
  <si>
    <t>SEGURETAT I SALUT</t>
  </si>
  <si>
    <t>01.SS</t>
  </si>
  <si>
    <t>PPAU001</t>
  </si>
  <si>
    <t>Partida alçada d'abonament integra d'implantació en concepte de seguretat i salut</t>
  </si>
  <si>
    <t xml:space="preserve">IMPORT TOTAL DEL PRESSUPOST : </t>
  </si>
  <si>
    <t>Justificació d'elements</t>
  </si>
  <si>
    <t>Nº</t>
  </si>
  <si>
    <t>Codi</t>
  </si>
  <si>
    <t>U.A.</t>
  </si>
  <si>
    <t>Descripció</t>
  </si>
  <si>
    <t>Descripció curta</t>
  </si>
  <si>
    <t>Element compost</t>
  </si>
  <si>
    <t>D0391411</t>
  </si>
  <si>
    <t>Sorra-ciment, sense additius amb 250 kg/m3 de ciment pòrtland amb filler calcari i sorra de pedrera, elaborada a l'obra</t>
  </si>
  <si>
    <t>Rend.:</t>
  </si>
  <si>
    <t>Sorra-ciment s/addit.,250kg/m3 pòrtland+fill.calc.</t>
  </si>
  <si>
    <t>Mà d'obra</t>
  </si>
  <si>
    <t>A0150000</t>
  </si>
  <si>
    <t>h</t>
  </si>
  <si>
    <t>Manobre especialista</t>
  </si>
  <si>
    <t>/R</t>
  </si>
  <si>
    <t>x</t>
  </si>
  <si>
    <t>=</t>
  </si>
  <si>
    <t>Subtotal mà d'obra</t>
  </si>
  <si>
    <t>Maquinària</t>
  </si>
  <si>
    <t>C1705600</t>
  </si>
  <si>
    <t>Formigonera de 165 l</t>
  </si>
  <si>
    <t>Subtotal maquinària</t>
  </si>
  <si>
    <t>Material</t>
  </si>
  <si>
    <t>B0512401</t>
  </si>
  <si>
    <t>t</t>
  </si>
  <si>
    <t>Ciment pòrtland amb filler calcari CEM II/B-L 32,5 R segons UNE-EN 197-1, en sacs</t>
  </si>
  <si>
    <t>B0310020</t>
  </si>
  <si>
    <t>Sorra de pedrera per a morters</t>
  </si>
  <si>
    <t>Subtotal material</t>
  </si>
  <si>
    <t>Cost directe</t>
  </si>
  <si>
    <t>Despeses auxiliars</t>
  </si>
  <si>
    <t>%</t>
  </si>
  <si>
    <t>Total</t>
  </si>
  <si>
    <t>D0714821</t>
  </si>
  <si>
    <t>Morter de ciment amb ciment pòrtland amb filler calcari CEM II/B-L i sorra, amb additiu inclusor aire/plastificant i 380 kg/m3 de ciment, amb una proporció en volum 1:4 i 10 N/mm2 de resistència a compressió, elaborat a l'obra</t>
  </si>
  <si>
    <t>Morter ciment pòrtland+fill.calc. CEM II/B-L+sorra+inclus.aire/plastificant 380kg/m3,1:4,10N/mm2,ela</t>
  </si>
  <si>
    <t>B0111000</t>
  </si>
  <si>
    <t>Aigua</t>
  </si>
  <si>
    <t>B081C010</t>
  </si>
  <si>
    <t>kg</t>
  </si>
  <si>
    <t>Additiu inclusor aire/plastificant per a morter, segons la norma UNE-EN 934-3</t>
  </si>
  <si>
    <t>D0763081</t>
  </si>
  <si>
    <t>Morter de perlita i ciment, de densitat 350 kg/m3, elaborat a l'obra amb formigonera de 165 l</t>
  </si>
  <si>
    <t>Morter perlita+ciment,350kg/m3,formigonera 165l</t>
  </si>
  <si>
    <t>B03F1530</t>
  </si>
  <si>
    <t>Perlita expandida de granulometria &lt; 5 mm i densitat 100 a 125 kg/m3, en sacs</t>
  </si>
  <si>
    <t>B0811020</t>
  </si>
  <si>
    <t>Additiu inclusor d'aire per a formigó, segons la norma UNE-EN 934-2</t>
  </si>
  <si>
    <t>RNWL003</t>
  </si>
  <si>
    <t xml:space="preserve">Rehabilitación con sistema de proyección de resina epóxica DN200, compuesta de dos componentes de alta calidad y resistencia. Proyectando desde los sumideros del tejado hasta las arquetas que se encuentran delante de la fachada principal. 
Se realizarán dos proyecciones de forma helicoidal, una en sentido de las agujas del reloj (hacia la derecha) y la segunda hacia la izquierda. Cubriendo en si toda la superficie interior del tubo. Entre pasada y pasada se ha de esperar 2h 30´ de curado de la resina epóxica. </t>
  </si>
  <si>
    <t>Rehabilitación con sistema de proyección de resina epóxica DN200</t>
  </si>
  <si>
    <t>Partida d'obra</t>
  </si>
  <si>
    <t>E5Z3D354</t>
  </si>
  <si>
    <t>Enllatat amb llates de fusta de pi, de 40x40 mm de secció, col·locades cada 30 cm, sobre tauler i amb fixacions mecàniques</t>
  </si>
  <si>
    <t>Enllatat pi 40x40mm/30cm,sob/tauler,fix.mecàniques</t>
  </si>
  <si>
    <t>A012A000</t>
  </si>
  <si>
    <t>Oficial 1a fuster</t>
  </si>
  <si>
    <t>A013A000</t>
  </si>
  <si>
    <t>Ajudant fuster</t>
  </si>
  <si>
    <t>B0A32000</t>
  </si>
  <si>
    <t>Clau acer galvanitzat</t>
  </si>
  <si>
    <t>B0D31000</t>
  </si>
  <si>
    <t>Llata de fusta de pi</t>
  </si>
  <si>
    <t>E8A82CC2</t>
  </si>
  <si>
    <t>Envernissat de parament horitzontal de fusta, al vernís de poliuretà, amb una capa de protector químic insecticida-fungicida i 2 capes d'acabat , amb la superfície semi mat</t>
  </si>
  <si>
    <t>Envernissat param.horitz.fusta,vernís poliuretà+protector+2capes acabat,semi mat</t>
  </si>
  <si>
    <t>A013D000</t>
  </si>
  <si>
    <t>Ajudant pintor</t>
  </si>
  <si>
    <t>A012D000</t>
  </si>
  <si>
    <t>Oficial 1a pintor</t>
  </si>
  <si>
    <t>B8AZC100</t>
  </si>
  <si>
    <t>Vernís de poliuretà d'1 component</t>
  </si>
  <si>
    <t>B8ZA3000</t>
  </si>
  <si>
    <t>Protector químic insecticida-fungicida per a fusta (TP8)</t>
  </si>
  <si>
    <t>E8A8AA50</t>
  </si>
  <si>
    <t>Tractament de protecció superficial de parament horitzontal de fusta amb lasur a l'aigua a base de resines amb protector insecticida-fungicida, acabat mat, aplicat en dues capes</t>
  </si>
  <si>
    <t>Tract.superf.param.horitz. fusta amb lasur a l'aigua a base de resines,acabat mat,2 capes</t>
  </si>
  <si>
    <t>B8ASAA00</t>
  </si>
  <si>
    <t>l</t>
  </si>
  <si>
    <t>Lasur a l'aigua a base de resines amb protector insecticida-fungicida, acabat mat</t>
  </si>
  <si>
    <t>J5V11253</t>
  </si>
  <si>
    <t>Prova d'estanquitat de coberta plana impermeabilitzada amb làmina sintètica flexible, segons la norma UNE 104416</t>
  </si>
  <si>
    <t>Prova estanquitat coberta plana làm.sintètica</t>
  </si>
  <si>
    <t>BVA51253</t>
  </si>
  <si>
    <t>J5V11580</t>
  </si>
  <si>
    <t>Prova d'estanquitat de coberta inclinada mitjançant reg per aspersió</t>
  </si>
  <si>
    <t>Prova estanquitat coberta inclinada mitj.reg per aspersió</t>
  </si>
  <si>
    <t>BVA51580</t>
  </si>
  <si>
    <t>K2148251</t>
  </si>
  <si>
    <t>Enderroc de mur d'obra ceràmica, amb mitjans manuals i càrrega manual de runa sobre camió o contenidor</t>
  </si>
  <si>
    <t>Enderroc mur,obra ceràm.,m.man.,càrrega manual</t>
  </si>
  <si>
    <t>A0140000</t>
  </si>
  <si>
    <t>Manobre</t>
  </si>
  <si>
    <t>K21FU001</t>
  </si>
  <si>
    <t>Arrencada per a substitució de tubs diàmetre superior a110 mm, muntat superficialment i amb desmuntatge de fixacions, amb mitjans manuals i càrrega manual de runa sobre camió o contenidor</t>
  </si>
  <si>
    <t>Arrencada tubs D&gt;110mm, superf.,a/mitj.manuals,càrr.manual</t>
  </si>
  <si>
    <t>K4F2BD75</t>
  </si>
  <si>
    <t>Paret estructural per a revestir de 29 cm de gruix, de maó calat, HD, R-15, de 290x140x100 mm, per a revestir, categoria I, segons norma UNE-EN 771-1, col·locat amb morter de ciment CEM II, de dosificació 1:4 (10 N/mm2), amb additiu inclusor aire/plastificant i amb una resistència a compressió de la paret de 6 N/mm2</t>
  </si>
  <si>
    <t xml:space="preserve">Paret p/revestir,g=29cm,maó calat,HD,R15,290x140x100mm,cat.I,CEM II,1:4,inclus.aire/plastificant,(6 </t>
  </si>
  <si>
    <t>A0122000</t>
  </si>
  <si>
    <t>Oficial 1a paleta</t>
  </si>
  <si>
    <t>B0F1F2A1</t>
  </si>
  <si>
    <t>Maó calat R-15, de 290x140x100 mm, per a revestir, categoria I, HD, segons la norma UNE-EN 771-1</t>
  </si>
  <si>
    <t>Subtotal element compost</t>
  </si>
  <si>
    <t>K5ZJ1D6P</t>
  </si>
  <si>
    <t>Canal exterior de secció semicircular de PVC rígid, de diàmetre 150 mm, col·locada amb peces especials i connectada al baixant</t>
  </si>
  <si>
    <t>Canal semicirc.PVC rígid,D=150mm,col.</t>
  </si>
  <si>
    <t>B5ZHBD60</t>
  </si>
  <si>
    <t>Ganxo i suport de PVC per a canal de PVC rígid, de D 150 mm</t>
  </si>
  <si>
    <t>B5ZH1D60</t>
  </si>
  <si>
    <t>Canal exterior de secció semicircular de PVC rígid, de diàmetre 150 mm</t>
  </si>
  <si>
    <t>B5ZZJLPT</t>
  </si>
  <si>
    <t>Vis d'acer galvanitzat de 5,4x65 mm, amb junts de metall i goma i tac de niló de diàmetre 8/10 mm</t>
  </si>
  <si>
    <t>K5ZJT76K</t>
  </si>
  <si>
    <t>Remat de planxa d'acer plegada amb acabat galvanitzat, d'1 mm de gruix, 60 cm de desenvolupament, com a màxim, amb 5 plecs, per a canaló exterior, col·locat amb fixacions mecàniques, i segellat</t>
  </si>
  <si>
    <t>Remat plan.acer pl. galv. g=1mm, desenv.&lt;60cm 5 plecs, p/canaló ext. col.fix.mec+segellat</t>
  </si>
  <si>
    <t>A0127000</t>
  </si>
  <si>
    <t>Oficial 1a col·locador</t>
  </si>
  <si>
    <t>A0137000</t>
  </si>
  <si>
    <t>Ajudant col·locador</t>
  </si>
  <si>
    <t>B0CHT76K</t>
  </si>
  <si>
    <t>Remat de planxa d'acer plegada amb acabat galvanitzat, d'1 mm de gruix, 60 cm de desenvolupament, com a màxim, amb 5 plecs, per a canaló exterior</t>
  </si>
  <si>
    <t>B7J50010</t>
  </si>
  <si>
    <t>dm3</t>
  </si>
  <si>
    <t>Massilla per a segellats, d'aplicació amb pistola, de base silicona neutra monocomponent</t>
  </si>
  <si>
    <t>B0A5AA00</t>
  </si>
  <si>
    <t>Cargol autoroscant amb volandera</t>
  </si>
  <si>
    <t>K81136H2</t>
  </si>
  <si>
    <t>Arrebossat reglejat sobre parament vertical exterior, a més de 3,00 m d'alçària, amb morter de calç per a ús corrent (GP), de designació CSIII-W0, segons UNE-EN 998-1, remolinat</t>
  </si>
  <si>
    <t>Arrebossat reglejat,vert.ext.,h&gt;3m,morter calç GP,CSIII-W0,remolinat</t>
  </si>
  <si>
    <t>C1704200</t>
  </si>
  <si>
    <t>Mesclador continu per a morter preparat en sacs</t>
  </si>
  <si>
    <t>B8112G70</t>
  </si>
  <si>
    <t>Morter de calç per a ús corrent (GP), de designació CSIII-W0, segons UNE-EN 998-1, en sacs</t>
  </si>
  <si>
    <t>K878C130</t>
  </si>
  <si>
    <t>Neteja de parament de pedra amb raig de sorra humida i aigua desionitzada</t>
  </si>
  <si>
    <t>Neteja parament pedra,raig sorr.hum.+aigua desionitz.</t>
  </si>
  <si>
    <t>A0121000</t>
  </si>
  <si>
    <t>Oficial 1a</t>
  </si>
  <si>
    <t>CZ121410</t>
  </si>
  <si>
    <t>Compressor portàtil entre 7 i 10 m3/min de cabal i 8 bar de pressió</t>
  </si>
  <si>
    <t>CZ171000</t>
  </si>
  <si>
    <t>Equip de raig de sorra</t>
  </si>
  <si>
    <t>B0111100</t>
  </si>
  <si>
    <t>Aigua desionitzada no polaritzada</t>
  </si>
  <si>
    <t>B0310500</t>
  </si>
  <si>
    <t>Sorra de pedrera de 0 a 3,5 mm</t>
  </si>
  <si>
    <t>K898DFM0</t>
  </si>
  <si>
    <t>Pintat de parament vertical exterior de ciment, amb pintura al silicat de potassa amb acabat llis, i pigments, amb una capa de fons d'imprimació neutralitzadora, una d'imprimació fixadora i dues d'acabat</t>
  </si>
  <si>
    <t>Pintat vert. ext. ciment,+pintura silic.potass. llis+imprimació neutralitz.+fixadora+2acabat</t>
  </si>
  <si>
    <t>B8ZAH000</t>
  </si>
  <si>
    <t>Imprimació neutralitzadora acrílica</t>
  </si>
  <si>
    <t>B8ZAM000</t>
  </si>
  <si>
    <t>Imprimació fixadora acrílica</t>
  </si>
  <si>
    <t>B89ZNE00</t>
  </si>
  <si>
    <t>Pintura al silicat de potassa per a exteriors</t>
  </si>
  <si>
    <t>K9E1121A</t>
  </si>
  <si>
    <t>Paviment de panot per a vorera gris de 20x20x2,5 cm, classe 1a, preu alt, sobre suport de 3 cm de sorra, col·locat a l'estesa amb sorra-ciment de 250 kg/m3 de ciment pòrtland i beurada de ciment pòrtland</t>
  </si>
  <si>
    <t>Paviment panot vorera gris,20x20x2,5cm,preu alt,col.est.sorra-cim.250kg/m3</t>
  </si>
  <si>
    <t>B9E11200</t>
  </si>
  <si>
    <t>Panot gris de 20x20x2,5 cm, classe 1a, preu alt</t>
  </si>
  <si>
    <t>P-3</t>
  </si>
  <si>
    <t>Formació pendents mort.perlita 350kg/m3 g=10cm</t>
  </si>
  <si>
    <t>P-4</t>
  </si>
  <si>
    <t>Protecció col·lectiva vert. bastides tub./muntacàrr.,+malla polipr. tupida mosquitera,corda D=6mm,de</t>
  </si>
  <si>
    <t>A01H2000</t>
  </si>
  <si>
    <t>Oficial 1a per a seguretat i salut</t>
  </si>
  <si>
    <t>A01H4000</t>
  </si>
  <si>
    <t>Manobre per a seguretat i salut</t>
  </si>
  <si>
    <t>B1510003</t>
  </si>
  <si>
    <t>Malla de polipropilè tupida tipus mosquitera i traus perimetrals, per a seguretat i salut</t>
  </si>
  <si>
    <t>B15Z1200</t>
  </si>
  <si>
    <t>Corda de poliamida de 6 mm de diàmetre, per a seguretat i salut</t>
  </si>
  <si>
    <t>P-5</t>
  </si>
  <si>
    <t>Línia horitz.p/ancoratge-despl.cinturó,corda/disp.anticaiguda,desm.</t>
  </si>
  <si>
    <t>B152KK00</t>
  </si>
  <si>
    <t>Dispositiu anticaiguda autoblocador per a subjectar cinturó de seguretat a una corda de 16 mm de diàmetre, d'aliatge lleuger estampat</t>
  </si>
  <si>
    <t>B15Z1700</t>
  </si>
  <si>
    <t>Corda de poliamida de 16 mm de diàmetre, per a seguretat i salut</t>
  </si>
  <si>
    <t>P-7</t>
  </si>
  <si>
    <t>Munt/desm.bast.tub metàl fixa, bast.70cm,h&lt;=200cm,base+plataform.+escala accés+baran+xarxa, amarrad.</t>
  </si>
  <si>
    <t>A013M000</t>
  </si>
  <si>
    <t>Ajudant muntador</t>
  </si>
  <si>
    <t>A012M000</t>
  </si>
  <si>
    <t>Oficial 1a muntador</t>
  </si>
  <si>
    <t>C1501700</t>
  </si>
  <si>
    <t>Camió per a transport de 7 t</t>
  </si>
  <si>
    <t>P-8</t>
  </si>
  <si>
    <t>Amort.dia bast.tub.metàl fixa,bast.70cm,h&lt;=200cm,base+plataform.+escala accés+baran+xarxa,amarrad.c/</t>
  </si>
  <si>
    <t>B0Y15250</t>
  </si>
  <si>
    <t>Amortització diària de bastida tubular metàl·lica fixa, formada per bastiments de 70 cm d'amplària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t>
  </si>
  <si>
    <t>P-9</t>
  </si>
  <si>
    <t>Amort.dia plataf.el.telesc.artic.,orugues hidraulic,h=14m,long.=4m,carr.200kg</t>
  </si>
  <si>
    <t>CL40AA00</t>
  </si>
  <si>
    <t>Plataforma elevadora telescòpica articulada ´´OCTOPUSSY 1412 twin´´, instal.lada en un carro amb orugues automotor, de 14m d'alçària màxima de treball i 5,7 en horitzontal, de 200kg de càrrega útil, de dimensions 2500x4000x1960mm en repós i 1630kg de pes, buida, amb cistella de dimensions 1400x700x1100mm</t>
  </si>
  <si>
    <t>P-10</t>
  </si>
  <si>
    <t>Transport  plataf.el.telesc.artic.,orugues hidraulic,h=14m,long.=4m,carr.200kg</t>
  </si>
  <si>
    <t>CL40AA01</t>
  </si>
  <si>
    <t>Transport plataforma elevadora</t>
  </si>
  <si>
    <t>P-11</t>
  </si>
  <si>
    <t>Enderroc cob.plana,transit.,no vent.,pavim.ceràmic,m.manuals+mart.pneum.,càrr.man.</t>
  </si>
  <si>
    <t>C1101100</t>
  </si>
  <si>
    <t>Compressor amb un martell pneumàtic</t>
  </si>
  <si>
    <t>P-12</t>
  </si>
  <si>
    <t>Arrencada de paviment i capes de coberta fins element resistent</t>
  </si>
  <si>
    <t>P-13</t>
  </si>
  <si>
    <t>Arrencada solera tauler fusta,m.man.,càrrega manual</t>
  </si>
  <si>
    <t>P-14</t>
  </si>
  <si>
    <t>Enderroc vorera panot,compres.,càrrega manual</t>
  </si>
  <si>
    <t>C1101200</t>
  </si>
  <si>
    <t>Compressor amb dos martells pneumàtics</t>
  </si>
  <si>
    <t>P-15</t>
  </si>
  <si>
    <t>Classif.obra residus construcció/demoliciós/construcció/demolició,m.man.</t>
  </si>
  <si>
    <t>P-16</t>
  </si>
  <si>
    <t>Càrr.manuals i Transport residus inerts o no especials instal.gestió residus,contenidor 8m3</t>
  </si>
  <si>
    <t>C1RA2800</t>
  </si>
  <si>
    <t>Subministrament de contenidor metàl·lic de 8 m3 de capacitat i recollida amb residus inerts o no especials</t>
  </si>
  <si>
    <t>P-17</t>
  </si>
  <si>
    <t xml:space="preserve">Deposició controlada dipòsit autoritzat,cànon inclòs(LLEI 8/2008),residus form. inerts,1,45t/m3,LER </t>
  </si>
  <si>
    <t>B2RA71H1</t>
  </si>
  <si>
    <t>P-18</t>
  </si>
  <si>
    <t>Deposició controlada dipòsit autoritzat,cànon inclòs(LLEI 8/2008),residus barrej. inerts,1,0t/m3,LER</t>
  </si>
  <si>
    <t>B2RA73G1</t>
  </si>
  <si>
    <t>P-19</t>
  </si>
  <si>
    <t>Deposició controlada dipòsit autoritzat,residus barrej. no perillosos,0,43t/m3,LER 170904</t>
  </si>
  <si>
    <t>B2RA75A0</t>
  </si>
  <si>
    <t>P-21</t>
  </si>
  <si>
    <t>Acabat coberta, rajola ceràm (Cumella, no inclos) dif.mitja.</t>
  </si>
  <si>
    <t>PSIK100269</t>
  </si>
  <si>
    <t>SikaBond®-T8
Adhesivo elástico monocomponente, a base de poliuretano para impermeabilización.
Descripción del producto:
Masilla espatulable adhesiva, monocomponente, a base de poliuretano, que polimeriza por acción de la humedad ambiental.
Usos:
Adhesivo para impermeabilizar su pavimento cerámico. Con el Sika®Bond T-8 se crea una capa impermeabilizante y de pegado de piezas cerámicas al hormigón, mortero y baldosas antiguas. Para balcones, terrazas, logias, cocinas, baños y otras áreas expuestas al agua.</t>
  </si>
  <si>
    <t>PSIK188846</t>
  </si>
  <si>
    <t>Sika Top®-209 ES
Mortero de impermeabilización flexible a base de ligantes hidráulicos y de resinas sintéticas
Descripción del producto
Mortero de impermeabilización flexible, de dos componentes predosificados, a base de cemento, áridos seleccionados y polímeros modificados.
Usos
Puede utilizarse para realizar revestimientos de impermeabilización y protección de superficies en los cuales se requiera flexibilidad, con objeto de puentear pequeñas fisuras. Algunos de los sitios más habituales donde se puede utilizar son:
. Depósitos, piscinas, canales u otros elementos destinados a contener agua, sean éstos enterrados o no enterrados.
. Impermeabilización interior de sótanos
. Impermeabilización exterior de muros enterrados.
. Reparación y protección de superficies expuestas a la acción del hielo y de las sales deshielo: pretiles de puentes, voladizos de terrazas y azoteas, cornisas, etc.
. Protección de estructuras de hormigón en ambientes marinos.</t>
  </si>
  <si>
    <t>P-22</t>
  </si>
  <si>
    <t>Acabat coberta, rajola ceràm (Cumella, no inclos) dif.alta</t>
  </si>
  <si>
    <t>C200F000</t>
  </si>
  <si>
    <t>Màquina taladradora</t>
  </si>
  <si>
    <t>P-23</t>
  </si>
  <si>
    <t>Remat plan.acer pl. galv. g=1mm, desenv.&lt;30cm 2 plecs, p/minvell col.fix.mec+segellat</t>
  </si>
  <si>
    <t>B0CHT23G</t>
  </si>
  <si>
    <t>Remat de planxa d'acer plegada amb acabat galvanitzat, d'1 mm de gruix, 30 cm de desenvolupament, com a màxim, amb 2 plecs, per a minvell</t>
  </si>
  <si>
    <t>P-25</t>
  </si>
  <si>
    <t>Neteja canal,dessemb.gàrgol.+baixan.</t>
  </si>
  <si>
    <t>P-26</t>
  </si>
  <si>
    <t>Imperm.param.horitz.dif.mitja, amb adhesiu elàstic monocomponent per a ceràmica e=1,5mm, 2 capes</t>
  </si>
  <si>
    <t>PSIK121152</t>
  </si>
  <si>
    <t>Armafill
Malla antialcalina de fibra de vidrio para los sistemas de cubierta SikaFill®.
Descripción del producto:
Malla de fibra de vidrio para reforzar los sistemas de cubierta SikaFill®.
Usos:
Reforzar los sistemas de cubiertas SikaFill®.</t>
  </si>
  <si>
    <t>P-27</t>
  </si>
  <si>
    <t>Imperm.param.horitz.dif.alta, amb adhesiu elàstic monocomponent per a ceràmica e=1,5mm, 2 capes</t>
  </si>
  <si>
    <t>P-28</t>
  </si>
  <si>
    <t>Impermeab.param.horit.+pol.acríl.,dotació=2kg/m2</t>
  </si>
  <si>
    <t>PSIK30531</t>
  </si>
  <si>
    <t>Sikafloor® 400 N Elastic
Revestimiento de alta elasticidad de poliuretano de 1 componente
Descripción del producto:
El Sikafloor®- 400 N Elastic es un revestimiento de alta elasticidad, de poliuretano de 1 componente, con disolventes, resistente a los rayos UV, coloreado y que cura con la humedad ambiental.
Usos:
. Realización de revestimientos impermeables, con capacidad de puenteo de fisuras, resistentes a los rayos UV, liso o resistente al deslizamiento para soportes de hormigón o de cemento.
. Para exposiciones mecánicas ligeras a medías.
. Para balcones, terrazas, pasarelas, escaleras, etc.
. Como capa final en el Sistema Sika de Protección de Aguas Subterráneas (IN) para Cubetos de Retención.</t>
  </si>
  <si>
    <t>P-29</t>
  </si>
  <si>
    <t>Net./prep.sup.perf.lam.acer,grau St2,mitjans manuals</t>
  </si>
  <si>
    <t>P-30</t>
  </si>
  <si>
    <t>Net./prep.sup.perf.lam.acer,grau St3,mitjans manuals</t>
  </si>
  <si>
    <t>P-31</t>
  </si>
  <si>
    <t>Neteja param. rest.orgàniq.microorg.,fongs, a/prod. fungicida-alguicida aplic. eq.polvoritz.motx.+ne</t>
  </si>
  <si>
    <t>C200Y000</t>
  </si>
  <si>
    <t>Equip polvoritzador de motxilla amb bomba manual</t>
  </si>
  <si>
    <t>B8ZA4000</t>
  </si>
  <si>
    <t>Líquid fungicida-alguicida a base d'hipoclorit sòdic, emulsionants i additius</t>
  </si>
  <si>
    <t>P-32</t>
  </si>
  <si>
    <t>Pintat pilar acer pintura a base de resines epoxi, 2 capes</t>
  </si>
  <si>
    <t>PSIK407034</t>
  </si>
  <si>
    <t>Sikagard® 62
Revestimiento protector, ligeramente tixotrópico, a base de resinas epoxi
Descripción del producto:
Pintura para revestimientos protectores, ligeramente tixotrópico, a base de resinas epoxi, de dos componentes.
Aplicado sobre hormigón o acero los protege contra la corrosión, intemperies y ataques químicos de tipo moderado a medio.
Usos:
Se utiliza para la protección contra solicitaciones mecánicas altas y químicas medias en:
. Lavanderías
. Curtidurías
. Tintorerías
. Centrales lecheras,
. Industrias alimentarias (paredes y zócalos) etc.
En locales que necesita pavimentos anti-polvo: industria farmacéutica, electrónica, mecánica de precisión... Con arena de cuarzo como sistema antideslizante en capa delgada.
. En depósitos, silos.
. Pavimentos y paredes.
. Estructuras metálicas, tuberías, conducciones.
. Garajes, talleres mecánicos.
. Instalaciones depuradoras de aguas residuales.
. Recomendado para el revestimiento interior de tanques y depósitos que vayan a contener agua potable y aceites comestibles.</t>
  </si>
  <si>
    <t>P-33</t>
  </si>
  <si>
    <t>Rejuntat pav.raj.ceràm.,morter,neteja mat.junts exist.</t>
  </si>
  <si>
    <t>P-34</t>
  </si>
  <si>
    <t>Paviment panot vorera gris,20x20x2,5cm,preu alt,col.est.sorra-morter impermeable</t>
  </si>
  <si>
    <t>PSIK456392</t>
  </si>
  <si>
    <t>Sikadur®-31 EF
Adhesivo tixotrópico a base de resinas epoxi, de dos componentes
Descripción del producto
Sikadur® 31 EF es un adhesivo estructural y mortero de reparación de dos componentes a base de resinas epoxi y cargas especiales, es tixotrópico y tolera la humedad. Está diseñado para usar a temperaturas entre +10º y +30°C
Usos
- Como adhesivo estructural y mortero.
- Como mortero de reparación y adhesivo.
- Como relleno de juntas y sellado de fi suras.</t>
  </si>
  <si>
    <t>P-36</t>
  </si>
  <si>
    <t>Projecció de resines per l'interior del baixant metal.</t>
  </si>
  <si>
    <t>RNWL001</t>
  </si>
  <si>
    <t>Maquina proyección de resina. Incluye la movilización y posicionamiento de equipo de proyección de resina.</t>
  </si>
  <si>
    <t>RNWL002</t>
  </si>
  <si>
    <t xml:space="preserve">Se procederá a la limpieza de los tubos con sistema hidrodinámico de alta presión desde las mismas arquetas, trabajando la limpieza al arrastre. 
Se preparará el tubo anfitrión, lijando el interior para la extracción de las costras o escamas de oxido, para dejar la superficie más lisa posible. 
Una vez limpio se hará un secado con un sistema especial de aire caliente. </t>
  </si>
  <si>
    <t>Altres</t>
  </si>
  <si>
    <t>RNWL004</t>
  </si>
  <si>
    <t>Inspección final con Cámara de TV de colectores para certificar. Inspección de colector tubular mediante cámara de televisión.</t>
  </si>
  <si>
    <t>Subtotal altres</t>
  </si>
  <si>
    <t>P-37</t>
  </si>
  <si>
    <t>Netej.+desembuss. claveg.,intr.manega aig.press.pneum.vibrador</t>
  </si>
  <si>
    <t>BDH11010</t>
  </si>
  <si>
    <t>Neteja i desembussada de clavegueram amb introducció manual de mànega amb aigua a pressió, amb aparell pneumàtic vibrador incorporat des de compressor situat en camió cisterna</t>
  </si>
  <si>
    <t>P-38</t>
  </si>
  <si>
    <t>Substitució colze baixant DN 110-125mm p/colze PVC</t>
  </si>
  <si>
    <t>A012J000</t>
  </si>
  <si>
    <t>Oficial 1a lampista</t>
  </si>
  <si>
    <t>BD13189B</t>
  </si>
  <si>
    <t>Tub de PVC-U de paret massissa, àrea d'aplicació B segons norma UNE-EN 1329-1, de DN 125 mm i de llargària 5 m, per a encolar</t>
  </si>
  <si>
    <t>BDY3B700</t>
  </si>
  <si>
    <t>Element de muntatge per a tub de PVC de D=110 mm</t>
  </si>
  <si>
    <t>BDW3B700</t>
  </si>
  <si>
    <t>Accessori genèric per a tub de PVC de D=110 mm</t>
  </si>
  <si>
    <t>P-39</t>
  </si>
  <si>
    <t>Partida alçada seguretat i salut</t>
  </si>
  <si>
    <t>P-40</t>
  </si>
  <si>
    <t>Partida alçada a justificar per a substitució de trams de canals exteriors</t>
  </si>
  <si>
    <t>P-41</t>
  </si>
  <si>
    <t>Partida alçada a justificar per a feines d'acabat</t>
  </si>
  <si>
    <t>P-42</t>
  </si>
  <si>
    <t>Partida alçada a justificar en concepte de control de qualitat</t>
  </si>
  <si>
    <t>P-43</t>
  </si>
  <si>
    <t>Partida alçada a justificar per transport de peces ceràmiques</t>
  </si>
  <si>
    <t>P-44</t>
  </si>
  <si>
    <t>Imprimación de soporte con resina epoxi en base agua de baja viscosidad, tipo Sikafloor®-151</t>
  </si>
  <si>
    <t>MGEN054</t>
  </si>
  <si>
    <t>Rodillo giratorio de hilos</t>
  </si>
  <si>
    <t>PSIK579488</t>
  </si>
  <si>
    <t>Sikafloor®-151
Producto base epoxi que puede utilizarse como imprimación, mortero de nivelación y revestimiento de mortero.
Descripción del producto:
Es una resina epoxi bicomponente, de baja viscosidad y multiuso, que se puede utilizar como imprimación epoxi, mortero de nivelación y revestimiento de mortero.
Usos: Solo puede ser utilizado por profesionales experimentados.
. Imprimación sobre soportes de hormigón, morteros cementosos y morteros epoxi.
. Para soportes con absorción media a baja.
. Imprimación para sistemas de pavimentos realizados con Sikafloor®-263 SL N, Sikafloor®-264 N y Sikafloor®- 264.
. Ligante para la nivelación de morteros y revestimientos de mortero
. Capa previa a la aplicación de los productos Sikafloor®-263 SL N, Sikafloor®-264 N y Sikafloor®- 264.</t>
  </si>
  <si>
    <t>P-46</t>
  </si>
  <si>
    <t>Sellado de juntas con el Sistema Sikadur-Combiflex® SG</t>
  </si>
  <si>
    <t>PSIK116258</t>
  </si>
  <si>
    <t>SIKADUR CIMBIFLEX ADHESIVO - Resina epoxi, gris</t>
  </si>
  <si>
    <t>PSIK406617</t>
  </si>
  <si>
    <t>BANDA COMBIFLEX 25 cm - Tiras a base de poliolefina (TPO) sin armadura, gris claro</t>
  </si>
  <si>
    <t>P-47</t>
  </si>
  <si>
    <t>Sellado de juntas de dilatación de ancho 2,0 cm en pavimentos con Sikaflex® PRO-3</t>
  </si>
  <si>
    <t>PSIK422907</t>
  </si>
  <si>
    <t>Sikaflex® Pro-3
Sellador de altas prestaciones para pavimentos
Descripción del Producto
Es un sellador de juntas con altas resistencias mecánicas monocomponente, que cura con la humedad ambiental. Adecuado para utilizarlo en interiores y exteriores.
Usos
Es un sellador de juntas multiusos adecuado para los siguientes usos:
. Juntas de construcción y juntas de dilatación en pavimentos.
. Aplicaciones interiores y exteriores para áreas peatonales y de tráfico (p. ej. parkings, garajes, etc.)
. Almacenes y áreas de producción
. Pavimentos en la industria alimentaria
. Pavimentos cerámicos en edificios públicos
. Juntas en conductos de aguas residuales y en plantas de tratamiento de aguas residuales
. Juntas en pavimentos de túneles
. Aplicación en salas limpias</t>
  </si>
  <si>
    <t>PSIK121082</t>
  </si>
  <si>
    <t>Fondo de junta Sika®
Perfiles de espuma de polietileno para relleno de juntas
Son perfiles cilíndricos de espuma de polietileno de célula cerrada. Se utilizan como material complementario en la puesta en obra de productos de sellado.
. El Fondo de junta Sika® es un material complementario idóneo para delimitar la profundidad de junta, de cara a conseguir un factor de junta apropiado, que viene condicionado por las características del sellador.
. Puede emplearse en: albañilería tradicional, muros pantalla, prefabricados pesados o ligeros, juntas de pavimentos, etc. con nuestras masillas:
. Sikaflex®-11FC+, Sikaflex® Pro 2 HP. Sikaflex® Pro 3 WF, Sikasil®-C, Sanisil®, Sikacryl®-S.</t>
  </si>
  <si>
    <t>PSIK122239</t>
  </si>
  <si>
    <t>Imprimaciónes para masillas
Líquidos de tratamiento previo para la aplicación de masillas
Descripción de producto
Imprimaciónes para masillas son líquidos de baja viscosidad que se utilizan como tratamiento previo a la aplicación de las masillas elásticas de la gama Sikaflex y los adhesivos de la gama SikaBond para reforzar su adherencia al soporte.
Usos
La principal función de las imprimaciones es la de reforzar la adherencia entre las masillas anteriormente citadas y los diferentes soportes que podamos tener: hormigón, madera, ladrillo, vidrio, prefabricados, PVC, etc.
Están especialmente indicados en sellados o pegados donde la masilla vaya a estar en contacto permanente con el agua.</t>
  </si>
  <si>
    <t>P-48</t>
  </si>
  <si>
    <t>Sellado de juntas en cubiertas de ancho 2,0 cm con Sikaflex® 111 Stick &amp; Seal</t>
  </si>
  <si>
    <t>PSIK569163</t>
  </si>
  <si>
    <t>Sikaflex®-111 Stick&amp;Seal
 Masilla multiusos. Adhesivo y sellador
Descripción del producto:
Sikaflex®-111 Stick &amp;amp;amp; Seal es un adhesivo y sellador multiuso monocomponente, con amplia adhesión y sellado en la mayoría de los soportes y materiales para la construcción. Para uso tanto interior como exterior.
Usos:
Un adhesivo para unir la mayoría de los componentes y materiales de construcción, como:
. Hormigón
. Ladrillo
. Piedra
. Cerámica
. Madera
. Metal
. Vidrio
. Plásticos como PVC, EPDM, PA, PET y EPS / XPS.
Un sellador para juntas verticales y horizontales.</t>
  </si>
  <si>
    <t>P-49</t>
  </si>
  <si>
    <t>Preparación de superficie de pavimento de hormigón mediante diamantado</t>
  </si>
  <si>
    <t>MGEN-DIA</t>
  </si>
  <si>
    <t>Diamantadora de pavimentos</t>
  </si>
  <si>
    <t>P-1</t>
  </si>
  <si>
    <t>Emp. taul. fusta exterior sense aïll.+envernissat i lasur</t>
  </si>
  <si>
    <t>B0CZA000</t>
  </si>
  <si>
    <t>Elements de fixació i muntatge per a panell sandvitx de fusta i poliestirè extruït</t>
  </si>
  <si>
    <t>B7JZ1010</t>
  </si>
  <si>
    <t>Imprimació prèvia per a segellats de massilla de silicona neutra</t>
  </si>
  <si>
    <t>B0CU0001</t>
  </si>
  <si>
    <t>Doble capa encadellat sense aïllament, amb cara exterior de tauler aglomerat hidrofugat de 19mm de gruix i cara interior amb tauler de pi de 10mm de gruix</t>
  </si>
  <si>
    <t>Subtotal partida d'obra</t>
  </si>
  <si>
    <t>P-2</t>
  </si>
  <si>
    <t>Emp.taul.fust+aïll.panell fusta+XPS,ext.aglomerat hidrof.g=19mm,XPS g=40mm,int.aglomerat hidrof. g=1</t>
  </si>
  <si>
    <t>B0CU4400</t>
  </si>
  <si>
    <t>Panell sandvitx de fusta i poliestirè extruït, amb cara exterior de tauler aglomerat hidrofugat de 19 mm de gruix, poliestirè extruït de 40 mm de gruix i cara interior amb tauler aglomerat hidrofugat de 10 mm de gruix</t>
  </si>
  <si>
    <t>P-6</t>
  </si>
  <si>
    <t>Proves d'estanquitat coberta</t>
  </si>
  <si>
    <t>P-20</t>
  </si>
  <si>
    <t>Enderroc i reconstrucció de façana</t>
  </si>
  <si>
    <t>P-24</t>
  </si>
  <si>
    <t>Arrencada de tub i substitució amb nova canal penjada amb remat de planxa a coberta, inclou accessor</t>
  </si>
  <si>
    <t>P-35</t>
  </si>
  <si>
    <t>Enderroc i reconstrucció de vorera panot</t>
  </si>
  <si>
    <t>P-45</t>
  </si>
  <si>
    <t>Imprimación anticorrosiva a base de resinas epoxi y fosfato de zinc  tipo Sikadur® Primer EG (Phosph</t>
  </si>
  <si>
    <t>PSIK120674</t>
  </si>
  <si>
    <t>Sikadur® Primer EG (Phosphate)
Imprimación anticorrosiva a base de resinas epoxi y fosfato de zinc
Descripción del producto:
Imprimación anticorrosiva de dos componentes, a base de resinas epoxi curadas con poliamidas, y fosfato de zinc, de color rojo óxido y con disolventes.
Usos:
Protección anticorrosiva sobre acero, metales ferrosos y aluminio, previamente a la aplicación de pinturas de resinas epoxi (Sikaguard®, Colmasol®) en:
. Tuberías, conducciones metálicas.
. Puentes.
. Contenedores.
. Construcciones metálicas en ambientes agresivos.
. Plantas depuradoras de aguas residuales, etc.
Capa de adherencia sobre galvanizado, previa a la aplicación de un revestimiento a base de resinas epoxi.</t>
  </si>
  <si>
    <t>CO2eq (kg)</t>
  </si>
  <si>
    <t>MJ</t>
  </si>
  <si>
    <t>Oficial 1a p/SiS</t>
  </si>
  <si>
    <t>Manobre p/SiS</t>
  </si>
  <si>
    <t>Compressor+un martell pneumàtic</t>
  </si>
  <si>
    <t>Compressor+dos martells pneumàtics</t>
  </si>
  <si>
    <t>Camió transp.7 t</t>
  </si>
  <si>
    <t>Mesc.cont. sacs</t>
  </si>
  <si>
    <t>Formigonera 165l</t>
  </si>
  <si>
    <t>Subministr.contenidor metàl·lic,8m3 +recollida residus inerts o no especials</t>
  </si>
  <si>
    <t>Eq.polvoritz.motx.+bomba manual</t>
  </si>
  <si>
    <t>Plataf.el.telesc.artic.,orugues hidraulic,h=14m,long.=4m,carr.200kg</t>
  </si>
  <si>
    <t>Compressor portàt.,7-10m3/min,pres=8bar</t>
  </si>
  <si>
    <t>Eq.raig de sorra</t>
  </si>
  <si>
    <t>Maquina proyección de resina</t>
  </si>
  <si>
    <t>Aigua,desionitz,no polaritz.</t>
  </si>
  <si>
    <t>Sorra p/morters</t>
  </si>
  <si>
    <t>Sorra 0-3,5 mm</t>
  </si>
  <si>
    <t>Perlita exp.&lt;5mm,100-125kg/m3,sacs</t>
  </si>
  <si>
    <t>Ciment pòrtland+fill.calc. CEM II/B-L 32,5R,sacs</t>
  </si>
  <si>
    <t>Addit. incl.aire form.,UNE-EN 934-2</t>
  </si>
  <si>
    <t>Addit. inclus.aire/plastificant morter,UNE-EN 934-3</t>
  </si>
  <si>
    <t>Clau acer galv.</t>
  </si>
  <si>
    <t>Cargol autorosc.,voland.</t>
  </si>
  <si>
    <t>Remat plan.acer pl. galv. g=1mm, desenv.&lt;30cm 2 plecs, p/minvell</t>
  </si>
  <si>
    <t>Remat plan.acer pl. galv. g=1mm, desenv.&lt;60cm 5 plecs, p/canaló ext.</t>
  </si>
  <si>
    <t>Doble capa encadellat fusta,ext.aglomerat hidrof.g=19mm,int.tauler de pi g=10mm</t>
  </si>
  <si>
    <t>Panell fusta+XPS,ext.aglomerat hidrof.g=19mm,XPS g=40mm,int.aglomerat hidrof. g=10mm</t>
  </si>
  <si>
    <t>Elements fix.+munt. p/panell fusta+XPS</t>
  </si>
  <si>
    <t>Llata fusta pi</t>
  </si>
  <si>
    <t>Maó calat R15,290x140x100mm,p/revestir,categoria I,HD,UNE-EN 771-1</t>
  </si>
  <si>
    <t>Amort.dia bast.tub. metàl fixa, bast.70cm,h&lt;=200cm,base+plataform.+escala accés+baran+xarxa,amarrad.</t>
  </si>
  <si>
    <t>Malla polipr. tupida mosquitera,traus perim.,p/SiS</t>
  </si>
  <si>
    <t>Disp.anticaiguda p/cinturó,aliatg.lleug.estamp.</t>
  </si>
  <si>
    <t>Corda poliam.,D=6mm,p/SiS</t>
  </si>
  <si>
    <t>Corda poliam.,D=16mm,p/SiS</t>
  </si>
  <si>
    <t>Canal exterior semicirc.PVC rígid,D=150mm</t>
  </si>
  <si>
    <t>Ganxo+suportPVCp/can.PVC ríg.d=150mm s.rect.</t>
  </si>
  <si>
    <t>Vis acer galv.5,4x65mm,junt metall/goma,tac D=8/10mm</t>
  </si>
  <si>
    <t>Massilla segell.,silicona neut. monocomp.</t>
  </si>
  <si>
    <t>Imprim.prèv.segellats massilla silic.neutra</t>
  </si>
  <si>
    <t>Morter calç GP,CSIII-W0,sacs</t>
  </si>
  <si>
    <t>Pintura silic.potass.,p/ext.</t>
  </si>
  <si>
    <t>Lasur a l'aigua a base de resines,acabat mat</t>
  </si>
  <si>
    <t>Vernís poliuretà,1 comp.</t>
  </si>
  <si>
    <t>Protector p/fusta (TP8)</t>
  </si>
  <si>
    <t>Fungicida-alguicida a/hipocl.sòdic+emuls.+add.</t>
  </si>
  <si>
    <t>Imprimació neutralitz. acrílica</t>
  </si>
  <si>
    <t>Panot gris 20x20x2,5cm,cl.1a,preu alt</t>
  </si>
  <si>
    <t>Tub PVC-U paret massissa,àrea aplicació B,DN=125mm,llarg.=5m,p/encolar</t>
  </si>
  <si>
    <t>Neteja+desembuss. de claveg.,intr.manega aig.press.pneum.vibrador</t>
  </si>
  <si>
    <t>Accessori genèric p/tub PVC,D=110mm</t>
  </si>
  <si>
    <t>Element munt. p/tub PVC,D=110mm</t>
  </si>
  <si>
    <t>SikaBond®-T8</t>
  </si>
  <si>
    <t>SIKADUR PRIMER EG (Phosphate) - Imprimación anticorrosiva a base de resinas epoxi y fosfato de zinc,</t>
  </si>
  <si>
    <t>FONDO DE JUNTA SIKA - Perfiles de espuma de polietileno para relleno de juntas 25 mm, gris</t>
  </si>
  <si>
    <t>Armafill</t>
  </si>
  <si>
    <t>SIKA PRIMER 3 N - Imprimación líquida para tratamiento previo a la aplicación de masillas, 1 lt.</t>
  </si>
  <si>
    <t>Sika Top®-209 ES</t>
  </si>
  <si>
    <t>SIKAFLOOR 400 N ELASTIC - Revestimiento alta elasticidad de poliuretano de 1 comp., aprox., RAL 3009</t>
  </si>
  <si>
    <t>Sikagard® 62</t>
  </si>
  <si>
    <t>SIKAFLEX PRO 3 - Masilla elástica de poliuretano, monocomponente, gran resist. química p/sellado jun</t>
  </si>
  <si>
    <t>Sikadur®-31 EF</t>
  </si>
  <si>
    <t>SIKAFLEX 111 STICK&amp;SEAL - Masilla multiusos, adhesivo y sellador, cartucho 290cm3, gris</t>
  </si>
  <si>
    <t>SIKAFLOOR 151 - Producto base epoxi para uso como imprimación, mortero de nivelación y revestimiento</t>
  </si>
  <si>
    <t>Limpieza de tubos con sistema hidrodinámico de alta presión</t>
  </si>
  <si>
    <t xml:space="preserve">Inspección con Cámara de TV </t>
  </si>
  <si>
    <t>AMIDAMENTS</t>
  </si>
  <si>
    <t>N</t>
  </si>
  <si>
    <t>01.01.01.001</t>
  </si>
  <si>
    <t>L</t>
  </si>
  <si>
    <t>Façana c. Freixures (ml*alçada)</t>
  </si>
  <si>
    <t>Façana c. Giralt el Pellisser (ml*alçada)</t>
  </si>
  <si>
    <t>Façana Av. Francesc Cambó (ml*alçada)</t>
  </si>
  <si>
    <t>Façana Plaça Joan Capri (ml*alçada)</t>
  </si>
  <si>
    <t>01.01.01.002</t>
  </si>
  <si>
    <t>01.01.01.003</t>
  </si>
  <si>
    <t>Façana c. Freixures (ml*alçada)*dies</t>
  </si>
  <si>
    <t>Façana c. Giralt el Pellisser (ml*alçada)*dies</t>
  </si>
  <si>
    <t>Façana Av. Francesc Cambó (ml*alçada)*dies</t>
  </si>
  <si>
    <t>01.01.01.004</t>
  </si>
  <si>
    <t>Previsió temporal en dies</t>
  </si>
  <si>
    <t>01.01.01.005</t>
  </si>
  <si>
    <t>Transport (ut)</t>
  </si>
  <si>
    <t>01.01.01.006</t>
  </si>
  <si>
    <t>Previsió treballs coberta</t>
  </si>
  <si>
    <t>01.01.02.001</t>
  </si>
  <si>
    <t>Partida alçada a justificar per a la realització de proves d'estanquitat en coberta, per tal d'esbrinar el punt d'entrada d'aigua al interior. S'ha contemplat prova en coberta inclinada i plana.
L'objectiu és verificar la proposta contemplada en projecte tècnic. Es valorarà la viabilitat de la proposta o la seva modificació, en funció dels resultats obtinguts de les proves.</t>
  </si>
  <si>
    <t>Zona 1</t>
  </si>
  <si>
    <t>01.01.02.002</t>
  </si>
  <si>
    <t>Zona 5</t>
  </si>
  <si>
    <t>Canal c/Freixures (ml)</t>
  </si>
  <si>
    <t>Canal c/d'en Giralt el Pellisser (ml)</t>
  </si>
  <si>
    <t>Zona 6</t>
  </si>
  <si>
    <t>Canal Av. Francesc Cambó (ml)</t>
  </si>
  <si>
    <t>01.01.02.003</t>
  </si>
  <si>
    <t>Trobament amb edifici habitatges (ml)</t>
  </si>
  <si>
    <t>01.02.001</t>
  </si>
  <si>
    <t>Enderroc complet de coberta plana, transitable, no ventilada, amb paviment ceràmic, doble capa d'entarimat de fusta, aïllament i doble capa d'entarimat d'acabat, amb mitjans manuals i martell pneumàtic i càrrega manual sobre camió o contenidor.
Es realitzarà amb molta cura per tal de no malmetre l'àmbit de la ceràmica a conservar, es repicarà fins que es trobi la zona sana i lliure de deficiències en les diferents capes de coberta (sobretot en la fusta i aïllaments superiors).</t>
  </si>
  <si>
    <t>Zona 9</t>
  </si>
  <si>
    <t>Àmbit plaça Joan Capri (m2)</t>
  </si>
  <si>
    <t>Àmbit façana posterior (m2)</t>
  </si>
  <si>
    <t>01.02.002</t>
  </si>
  <si>
    <t>Zona 11</t>
  </si>
  <si>
    <t>Àmbit 1er pilar</t>
  </si>
  <si>
    <t>Àmbit 2on pilar</t>
  </si>
  <si>
    <t>Àmbit 3er pilar</t>
  </si>
  <si>
    <t>01.02.003</t>
  </si>
  <si>
    <t>Arrencada de paviment i capes de coberta fins element resistent. Inclou, arrencada de paviment de rajola ceràmica  col·locades amb adhesiu elàstic i capes d'impermeabilització, amb mitjans manuals i càrrega manual de runa sobre camió o contenidor. 
Es realitzarà amb molta cura per tal de no malmetre l'àmbit de la ceràmica a conservar, es repicarà fins que es trobi la zona sana i lliure de deficiències en les diferents capes de coberta (sobretot en la fusta i aïllaments superiors).</t>
  </si>
  <si>
    <t>Superficie coberta (m2)</t>
  </si>
  <si>
    <t>01.03.01.001</t>
  </si>
  <si>
    <t xml:space="preserve">Empostissat de taulers de fusta amb aïllament de poliestirè extruït, amb cara exterior de doble encadellat de tauler aglomerat hidrofugat de 19 mm de gruix i tauler aglomerat hidrofugat de 10 mm de gruix amb poliestirè extruït de 40 mm de gruix, col·locat amb fixacions mecàniques i segellat de junts.
En cas necessari inclou llistonets de fusta de secció 4x4cm cada 30cm.
Verificar materials i solució definitiva amb empresa adjudicatària i DF, per garantir un acabat el més semblant al existent. </t>
  </si>
  <si>
    <t>01.03.01.002</t>
  </si>
  <si>
    <t>Impermeabilització de parament horitzontal, dificultat alta, amb adhesiu elàstic i monocomponent SikaBond T-8 o similar, de 1,5mm de gruix, aplicat en dues capes, previ neteja de la superfície. Inclou malla antialcalina tipus ARMAFIL POLIESTER o similar, entre capes. Dotació de2 kg/m2 per capa.
Veure fulla tècnica del producte per seguir les recomanacions d'aplicació.</t>
  </si>
  <si>
    <t>01.03.01.003</t>
  </si>
  <si>
    <t>Acabat de coberta amb rajola ceràmica Cumella (no inclosa) dificultat alta, col·locada amb adhesiu elàstic i monocomponent SikaBond T-8 o similar, de 1,5mm de gruix, aplicat a plana. Inclou material de junt de les peces ceràmiques amb morter d’impermeabilització flexible tipus SikaTop209 o similar, color gris.
Veure fulla tècnica del producte per seguir les recomanacions d'aplicació.
Inclou execució de trapants a la zona inferior del remat d'acer inoxidable, executats mitjançant màquina elèctrica amb broca diàmetre 10.</t>
  </si>
  <si>
    <t>01.03.01.004</t>
  </si>
  <si>
    <t>Trobament amb coberta existent i remats (ml)</t>
  </si>
  <si>
    <t>Juntes cada 4 metres  (ml*ut)</t>
  </si>
  <si>
    <t>01.03.02.001</t>
  </si>
  <si>
    <t>01.03.02.002</t>
  </si>
  <si>
    <t>Impermeabilització de parament horitzontal, dificultat mitja, amb adhesiu elàstic i monocomponent SikaBond T-8 o similar, de 1,5mm de gruix, aplicat en dues capes, previ neteja de la superfície. Inclou malla antialcalina tipus ARMAFIL POLIESTER o similar, entre capes. Dotació de2 kg/m2 per capa.
Veure fulla tècnica del producte per seguir les recomanacions d'aplicació.</t>
  </si>
  <si>
    <t>01.03.02.003</t>
  </si>
  <si>
    <t>Acabat de coberta amb rajola ceràmica Cumella (no inclosa) dificultat mitja, col·locada amb adhesiu elàstic i monocomponent SikaBond T-8 o similar, de 1,5mm de gruix, aplicat a plana. Inclou material de junt de les peces ceràmiques amb morter d’impermeabilització flexible tipus SikaTop209 o similar, color gris.
Veure fulla tècnica del producte per seguir les recomanacions d'aplicació.</t>
  </si>
  <si>
    <t>01.03.02.004</t>
  </si>
  <si>
    <t>Trobament amb coberta existent (ml)</t>
  </si>
  <si>
    <t>01.04.01.001</t>
  </si>
  <si>
    <t>01.04.01.002</t>
  </si>
  <si>
    <t>Zona 4</t>
  </si>
  <si>
    <t>Trobament amb façana (ml)</t>
  </si>
  <si>
    <t>01.04.01.003</t>
  </si>
  <si>
    <t>Zona 7</t>
  </si>
  <si>
    <t>Façana c. Freixures (ml*ut*%desenvolupament façana)</t>
  </si>
  <si>
    <t>Façana c. Giralt el Pellisser (ml*ut*%desenvolupament façana)</t>
  </si>
  <si>
    <t>Façana Av. Francesc Cambó (ml)</t>
  </si>
  <si>
    <t>01.04.01.004</t>
  </si>
  <si>
    <t>Opcional</t>
  </si>
  <si>
    <t>01.04.01.005</t>
  </si>
  <si>
    <t>Zona 8</t>
  </si>
  <si>
    <t>Àmbit canal (m2)</t>
  </si>
  <si>
    <t>Àmbit lateral finestra (m2)</t>
  </si>
  <si>
    <t>01.04.02.001</t>
  </si>
  <si>
    <t>Zona 3</t>
  </si>
  <si>
    <t>Parament vertical i horitzontal (ample * longitud)</t>
  </si>
  <si>
    <t>01.04.02.002</t>
  </si>
  <si>
    <t>Imprimación de soporte con resina epoxi en base de agua de baja viscosidad, tipo Sikafloor®-151 o similar, bicomponente, provisto de marcado CE y Declaración de Prestaciones de acuerdo con EN 1504-2 - productos de protección superficial del hormigón - Revestimiento y marcado CE y Declaración de Prestaciones de acuerdo con EN 13813 - Material de pavimento de resina para uso interno en edificios; adherencia bajo tracción &gt; 1,5 N/mm2 (fallo del hormigón), con un mezclado 85:15 de CompA:CompB (en peso), aplicado mediante rastra de goma, según indicaciones de la Hoja Técnica del producto. Incluye suministro de materiales, aplicación, medios auxiliares y eliminación de residuos a vertedero.
Verificar producte amb casa comercial, segons base a aplicar.</t>
  </si>
  <si>
    <t>01.04.02.003</t>
  </si>
  <si>
    <t>Impermeabilització de paraments horitzontals i verticals amb polímer acrílic, amb una dotació de 2 kg/m2.
Es considera l’aplicació del producte Sikafloor® 400 N Elastic (actual Sikafloor® 420) o similar. 
Veure fulla tècnica del producte per seguir les recomanacions d'aplicació.</t>
  </si>
  <si>
    <t>01.04.02.004</t>
  </si>
  <si>
    <t>Zona 3 (ml)</t>
  </si>
  <si>
    <t>Trobaments amb paraments verticals</t>
  </si>
  <si>
    <t>01.05.001</t>
  </si>
  <si>
    <t xml:space="preserve">Empostissat de taulers de fusta sense aïllament, amb tauler aglomerat hidrofugat de 19 mm de gruix i tauler de pi de 10 mm de gruix, col·locat amb fixacions mecàniques i segellat de junts. Acabat amb envernissat de color el més semblant al actual i tractament de Lasur incolor.
Verificar materials i solució definitiva amb empresa adjudicatària i DF, per garantir un acabat el més semblant al existent. </t>
  </si>
  <si>
    <t>01.06.01.001</t>
  </si>
  <si>
    <t>Arrencada per a substitució de tubs diàmetre superior a110 mm, muntat superficialment i amb desmuntatge de fixacions, amb mitjans manuals i càrrega manual de runa sobre camió o contenidor
Nova canal exterior de secció semicircular de PVC rígid, de diàmetre 150 mm, col·locada amb peces especials i connectada al baixant existent
Remat de planxa d'acer plegada amb acabat galvanitzat, d'1 mm de gruix, 60 cm de desenvolupament, com a màxim, per a trobament entre la coberta existent i la nova canal, col·locat amb fixacions mecàniques, i segellat</t>
  </si>
  <si>
    <t>Zona 2</t>
  </si>
  <si>
    <t>Canal  (ml)</t>
  </si>
  <si>
    <t>01.06.02.001</t>
  </si>
  <si>
    <t>Canal c/Freixures (ml*ample)</t>
  </si>
  <si>
    <t>Canal c/d'en Giralt el Pellisser (ml*ample)</t>
  </si>
  <si>
    <t>Canal Av. Francesc Cambó (ml*ample)</t>
  </si>
  <si>
    <t>01.06.02.002</t>
  </si>
  <si>
    <t>Imprimación anticorrosiva de dos componentes, a base de resinas epoxi curadas con poliamidas, y fosfato de zinc, de color rojo óxido y con disolventes, tipo Sikadur® Primer EG (Phosphate) o similar, con excelente adherencia, muy buena resistencia a la intemperie, fácil de aplicar, compatible con la mayor parte de los revestimientos a base de resinas epoxi; adherencia sobre acero &gt; 30 kg/cm2; Componente A = 9 partes; Componente B = 1 parte; resistencia a temperaturas: Calor seco: hasta aprox. +100ºC / contacto ocasional: hasta +150ºC / calor húmedo hasta aprox. +50ºC; aplicado con rodillo de pelo corto, siguiendo las indicaciones de la Hoja Técnica del producto. Incluye suministro de materiales, aplicación, medios auxiliares y eliminación de residuos a vertedero.
Incluye posterior proparación para conseguir una superficie rugosa.</t>
  </si>
  <si>
    <t>01.06.02.003</t>
  </si>
  <si>
    <t>01.06.02.004</t>
  </si>
  <si>
    <t>Canal c/Freixures (ml*ut)</t>
  </si>
  <si>
    <t>Canal c/d'en Giralt el Pellisser (ml*ut)</t>
  </si>
  <si>
    <t>Canal Av. Francesc Cambó (ml*ut)</t>
  </si>
  <si>
    <t>01.06.03.001</t>
  </si>
  <si>
    <t>Rehabilitación con sistema de proyección de resina epóxica DN200, compuesta de dos componentes de alta calidad y resistencia. Proyectando un total de 40ml, desde los sumideros del tejado hasta las arquetas que se encuentran delante de la fachada principal. 
Se realizarán dos proyecciones de forma helicoidal, una en sentido de las agujas del reloj (hacia la derecha) y la segunda hacia la izquierda. Cubriendo en si toda la superficie interior del tubo. Entre pasada y pasada se ha de esperar 2h 30´ de curado de la resina epóxica. 
Incluye transporte de maquinaria, limpieza y preparación de los tubos para dejar la superficie más lisa posible e nspección final con Cámara de TV de colectores para certificar.</t>
  </si>
  <si>
    <t>Zona 12</t>
  </si>
  <si>
    <t>Baixants Av. Francesc Cambó (ml*ut)</t>
  </si>
  <si>
    <t>01.06.04.001</t>
  </si>
  <si>
    <t>Zona 13</t>
  </si>
  <si>
    <t>C. Giralt el Pellisser (ut)</t>
  </si>
  <si>
    <t>01.06.04.003</t>
  </si>
  <si>
    <t>Enderroc de vorera de panot, amb compressor i càrrega manual de runa sobre camió o contenidor. Posterior reconstrucció de paviment de panot per a vorera gris de 20x20x2,5 cm, classe 1a, preu alt, sobre suport de 3 cm de sorra, col·locat a l'estesa amb sorra-ciment de 250 kg/m3 de ciment pòrtland i beurada de ciment pòrtland.
Inclou tot el necessari per deixar la unitat acabada i en funcionament.</t>
  </si>
  <si>
    <t>Àmbit intervenció m2</t>
  </si>
  <si>
    <t>01.06.04.004</t>
  </si>
  <si>
    <t>Enderroc de mur d'obra ceràmica, amb mitjans manuals i càrrega manual de runa sobre camió o contenidor. Posterior reconstrucció de la façana amb execució de paret estructural per a revestir de 29 cm de gruix, de maó calat, HD, R-15, de 290x140x100 mm, per a revestir, categoria I, segons norma UNE-EN 771-1, col·locat amb morter de ciment CEM II, de dosificació 1:4 (10 N/mm2), amb additiu inclusor aire/plastificant i amb una resistència a compressió de la paret de 6 N/mm2. 
Acabat amb arrebossat reglejat sobre parament vertical exterior, a més de 3,00 m d'alçària, amb morter de calç per a ús corrent (GP), de designació CSIII-W0, segons UNE-EN 998-1, remolinat i pintat amb pintura al silicat de potassa amb acabat llis, i pigments, amb una capa de fons d'imprimació neutralitzadora, una d'imprimació fixadora i dues d'acabat. Color el més semblant al existent.
Inclou tot el necessari per deixar la unitat acabada i en funcionament.</t>
  </si>
  <si>
    <t>01.07.001</t>
  </si>
  <si>
    <t>Zona 10</t>
  </si>
  <si>
    <t>Base paviment (m2*ut)</t>
  </si>
  <si>
    <t>01.07.002</t>
  </si>
  <si>
    <t>Pilars (ml*perimetre*ut)*ut</t>
  </si>
  <si>
    <t>01.07.003</t>
  </si>
  <si>
    <t>Gruix imprimació 100micres</t>
  </si>
  <si>
    <t>01.07.004</t>
  </si>
  <si>
    <t>01.07.005</t>
  </si>
  <si>
    <t>01.GR.001</t>
  </si>
  <si>
    <t>Residus no especials (coberta) (m2*e)</t>
  </si>
  <si>
    <t>Residus inerts (formigó) (m2*e)</t>
  </si>
  <si>
    <t>01.GR.002</t>
  </si>
  <si>
    <t>Residus no especials (coberta) (m2*e*espejament)</t>
  </si>
  <si>
    <t>Residus inerts (formigó) (m2*e*especejament)</t>
  </si>
  <si>
    <t>01.GR.003</t>
  </si>
  <si>
    <t>01.GR.004</t>
  </si>
  <si>
    <t>Residus inerts (formigó) (m2*e*densitat)</t>
  </si>
  <si>
    <t>01.GR.005</t>
  </si>
  <si>
    <t>Residus inerts barrejats(m2*e*densitat)</t>
  </si>
  <si>
    <t>Partida alçada a justificar en concepte de gestió de residus</t>
  </si>
  <si>
    <t>PEC</t>
  </si>
  <si>
    <t>PEC +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</si>
</sst>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0"/>
  </numFmts>
  <fonts count="12"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3">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s>
  <cellStyleXfs count="1">
    <xf numFmtId="0" fontId="0" fillId="0" borderId="0" applyNumberFormat="0" applyBorder="0" applyAlignment="0"/>
  </cellStyleXfs>
  <cellXfs count="50">
    <xf numFmtId="0" fontId="0" fillId="0" borderId="0" xfId="0"/>
    <xf numFmtId="0" fontId="0" fillId="0" borderId="0" xfId="0" applyAlignment="1">
      <alignment vertical="top"/>
    </xf>
    <xf numFmtId="0" fontId="0" fillId="0" borderId="0" xfId="0" applyAlignment="1">
      <alignment horizontal="justify" vertical="top" wrapText="1"/>
    </xf>
    <xf numFmtId="0" fontId="2" fillId="2" borderId="0" xfId="0" applyFont="1" applyFill="1" applyAlignment="1">
      <alignment horizontal="center"/>
    </xf>
    <xf numFmtId="0" fontId="1" fillId="0" borderId="0" xfId="0" applyFont="1"/>
    <xf numFmtId="0" fontId="0" fillId="2" borderId="0" xfId="0" applyFill="1"/>
    <xf numFmtId="0" fontId="3" fillId="3" borderId="0" xfId="0" applyFont="1" applyFill="1" applyAlignment="1">
      <alignment horizontal="right"/>
    </xf>
    <xf numFmtId="0" fontId="3" fillId="0" borderId="0" xfId="0" applyFont="1"/>
    <xf numFmtId="49" fontId="3" fillId="0" borderId="0" xfId="0" applyNumberFormat="1" applyFont="1"/>
    <xf numFmtId="49" fontId="1" fillId="0" borderId="0" xfId="0" applyNumberFormat="1" applyFont="1"/>
    <xf numFmtId="164" fontId="1" fillId="4" borderId="0" xfId="0" applyNumberFormat="1" applyFont="1" applyFill="1" applyProtection="1">
      <protection locked="0"/>
    </xf>
    <xf numFmtId="165" fontId="1" fillId="4" borderId="0" xfId="0" applyNumberFormat="1" applyFont="1" applyFill="1" applyProtection="1">
      <protection locked="0"/>
    </xf>
    <xf numFmtId="164" fontId="1" fillId="0" borderId="0" xfId="0" applyNumberFormat="1" applyFont="1"/>
    <xf numFmtId="164" fontId="3" fillId="0" borderId="0" xfId="0" applyNumberFormat="1" applyFont="1"/>
    <xf numFmtId="0" fontId="1" fillId="0" borderId="0" xfId="0" applyFont="1" applyAlignment="1">
      <alignment wrapText="1"/>
    </xf>
    <xf numFmtId="0" fontId="4" fillId="0" borderId="0" xfId="0" applyFont="1"/>
    <xf numFmtId="164" fontId="4" fillId="0" borderId="0" xfId="0" applyNumberFormat="1" applyFont="1"/>
    <xf numFmtId="0" fontId="6" fillId="2" borderId="0" xfId="0" applyFont="1" applyFill="1"/>
    <xf numFmtId="0" fontId="3" fillId="3" borderId="0" xfId="0" applyFont="1" applyFill="1" applyAlignment="1">
      <alignment horizontal="center"/>
    </xf>
    <xf numFmtId="0" fontId="4" fillId="0" borderId="0" xfId="0" applyFont="1" applyAlignment="1">
      <alignment vertical="top"/>
    </xf>
    <xf numFmtId="165" fontId="4" fillId="0" borderId="0" xfId="0" applyNumberFormat="1" applyFont="1" applyAlignment="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xf numFmtId="0" fontId="0" fillId="4" borderId="0" xfId="0" applyFill="1" applyProtection="1">
      <protection locked="0"/>
    </xf>
    <xf numFmtId="0" fontId="0" fillId="0" borderId="0" xfId="0" applyAlignment="1">
      <alignment horizontal="right"/>
    </xf>
    <xf numFmtId="166" fontId="0" fillId="4" borderId="1" xfId="0" applyNumberFormat="1" applyFill="1" applyBorder="1" applyProtection="1">
      <protection locked="0"/>
    </xf>
    <xf numFmtId="0" fontId="0" fillId="0" borderId="0" xfId="0" applyAlignment="1">
      <alignment wrapText="1"/>
    </xf>
    <xf numFmtId="165" fontId="0" fillId="0" borderId="0" xfId="0" applyNumberFormat="1"/>
    <xf numFmtId="0" fontId="10" fillId="0" borderId="0" xfId="0" applyFont="1"/>
    <xf numFmtId="49" fontId="10" fillId="0" borderId="0" xfId="0" applyNumberFormat="1" applyFont="1"/>
    <xf numFmtId="0" fontId="11" fillId="0" borderId="0" xfId="0" applyFont="1" applyAlignment="1">
      <alignment vertical="top"/>
    </xf>
    <xf numFmtId="49" fontId="11" fillId="0" borderId="0" xfId="0" applyNumberFormat="1" applyFont="1" applyAlignment="1">
      <alignment vertical="top"/>
    </xf>
    <xf numFmtId="165" fontId="11" fillId="4" borderId="0" xfId="0" applyNumberFormat="1" applyFont="1" applyFill="1" applyAlignment="1" applyProtection="1">
      <alignment vertical="top"/>
      <protection locked="0"/>
    </xf>
    <xf numFmtId="165" fontId="7" fillId="4" borderId="0" xfId="0" applyNumberFormat="1" applyFont="1" applyFill="1" applyProtection="1">
      <protection locked="0"/>
    </xf>
    <xf numFmtId="165" fontId="7" fillId="4" borderId="2" xfId="0" applyNumberFormat="1" applyFont="1" applyFill="1" applyBorder="1" applyProtection="1">
      <protection locked="0"/>
    </xf>
    <xf numFmtId="0" fontId="1" fillId="0" borderId="0" xfId="0" applyFont="1"/>
    <xf numFmtId="14" fontId="1" fillId="0" borderId="0" xfId="0" applyNumberFormat="1" applyFont="1"/>
    <xf numFmtId="0" fontId="0" fillId="0" borderId="0" xfId="0" applyAlignment="1">
      <alignment horizontal="justify" vertical="top" wrapText="1"/>
    </xf>
    <xf numFmtId="0" fontId="0" fillId="0" borderId="0" xfId="0" applyAlignment="1">
      <alignment vertical="top"/>
    </xf>
    <xf numFmtId="165" fontId="4" fillId="4" borderId="0" xfId="0" applyNumberFormat="1" applyFont="1" applyFill="1" applyAlignment="1" applyProtection="1">
      <alignment horizontal="left" vertical="top"/>
      <protection locked="0"/>
    </xf>
    <xf numFmtId="0" fontId="0" fillId="4" borderId="0" xfId="0" applyFill="1" applyAlignment="1" applyProtection="1">
      <alignment vertical="top"/>
      <protection locked="0"/>
    </xf>
    <xf numFmtId="0" fontId="5" fillId="0" borderId="0" xfId="0" applyFont="1"/>
    <xf numFmtId="14" fontId="5" fillId="0" borderId="0" xfId="0" applyNumberFormat="1" applyFont="1"/>
    <xf numFmtId="0" fontId="2" fillId="2" borderId="0" xfId="0" applyFont="1" applyFill="1" applyAlignment="1">
      <alignment horizontal="center"/>
    </xf>
    <xf numFmtId="0" fontId="11" fillId="0" borderId="0" xfId="0" applyFont="1" applyAlignment="1">
      <alignment horizontal="justify" vertical="top" wrapText="1"/>
    </xf>
    <xf numFmtId="0" fontId="8" fillId="0" borderId="0" xfId="0" applyFont="1"/>
    <xf numFmtId="14" fontId="8" fillId="0" borderId="0" xfId="0" applyNumberFormat="1" applyFont="1"/>
    <xf numFmtId="0" fontId="9"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6"/>
  <sheetViews>
    <sheetView tabSelected="1" workbookViewId="0">
      <pane ySplit="8" topLeftCell="A9" activePane="bottomLeft" state="frozenSplit"/>
      <selection pane="bottomLeft" activeCell="H76" sqref="A1:H76"/>
    </sheetView>
  </sheetViews>
  <sheetFormatPr defaultColWidth="9.1796875" defaultRowHeight="14.5" x14ac:dyDescent="0.35"/>
  <cols>
    <col min="1" max="1" width="18.7265625" customWidth="1"/>
    <col min="2" max="2" width="3.453125" customWidth="1"/>
    <col min="3" max="3" width="13.7265625" customWidth="1"/>
    <col min="4" max="4" width="4.453125" customWidth="1"/>
    <col min="5" max="5" width="48.7265625" customWidth="1"/>
    <col min="6" max="7" width="12.7265625" customWidth="1"/>
    <col min="8" max="8" width="13.7265625" customWidth="1"/>
  </cols>
  <sheetData>
    <row r="1" spans="1:8" x14ac:dyDescent="0.35">
      <c r="E1" s="37" t="s">
        <v>0</v>
      </c>
      <c r="F1" s="37" t="s">
        <v>0</v>
      </c>
      <c r="G1" s="37" t="s">
        <v>0</v>
      </c>
      <c r="H1" s="37" t="s">
        <v>0</v>
      </c>
    </row>
    <row r="2" spans="1:8" x14ac:dyDescent="0.35">
      <c r="E2" s="37" t="s">
        <v>1</v>
      </c>
      <c r="F2" s="37" t="s">
        <v>1</v>
      </c>
      <c r="G2" s="37" t="s">
        <v>1</v>
      </c>
      <c r="H2" s="37" t="s">
        <v>1</v>
      </c>
    </row>
    <row r="3" spans="1:8" x14ac:dyDescent="0.35">
      <c r="E3" s="38">
        <v>44287</v>
      </c>
      <c r="F3" s="38">
        <v>44287</v>
      </c>
      <c r="G3" s="38">
        <v>44287</v>
      </c>
      <c r="H3" s="38">
        <v>44287</v>
      </c>
    </row>
    <row r="4" spans="1:8" x14ac:dyDescent="0.35">
      <c r="E4" s="37"/>
      <c r="F4" s="37"/>
      <c r="G4" s="37"/>
      <c r="H4" s="37"/>
    </row>
    <row r="6" spans="1:8" ht="18.5" x14ac:dyDescent="0.45">
      <c r="C6" s="5"/>
      <c r="D6" s="5"/>
      <c r="E6" s="3" t="s">
        <v>2</v>
      </c>
      <c r="F6" s="5"/>
      <c r="G6" s="5"/>
      <c r="H6" s="5"/>
    </row>
    <row r="8" spans="1:8" x14ac:dyDescent="0.35">
      <c r="F8" s="6" t="s">
        <v>3</v>
      </c>
      <c r="G8" s="6" t="s">
        <v>4</v>
      </c>
      <c r="H8" s="6" t="s">
        <v>5</v>
      </c>
    </row>
    <row r="10" spans="1:8" x14ac:dyDescent="0.35">
      <c r="C10" s="7" t="s">
        <v>6</v>
      </c>
      <c r="D10" s="8" t="s">
        <v>7</v>
      </c>
      <c r="E10" s="7" t="s">
        <v>8</v>
      </c>
    </row>
    <row r="11" spans="1:8" x14ac:dyDescent="0.35">
      <c r="C11" s="7" t="s">
        <v>9</v>
      </c>
      <c r="D11" s="8" t="s">
        <v>7</v>
      </c>
      <c r="E11" s="7" t="s">
        <v>10</v>
      </c>
    </row>
    <row r="12" spans="1:8" x14ac:dyDescent="0.35">
      <c r="C12" s="7" t="s">
        <v>11</v>
      </c>
      <c r="D12" s="8" t="s">
        <v>7</v>
      </c>
      <c r="E12" s="7" t="s">
        <v>12</v>
      </c>
    </row>
    <row r="14" spans="1:8" x14ac:dyDescent="0.35">
      <c r="A14" s="4" t="s">
        <v>13</v>
      </c>
      <c r="B14" s="4">
        <v>5</v>
      </c>
      <c r="C14" s="4" t="s">
        <v>24</v>
      </c>
      <c r="D14" s="9" t="s">
        <v>25</v>
      </c>
      <c r="E14" s="4" t="s">
        <v>26</v>
      </c>
      <c r="F14" s="10">
        <v>180</v>
      </c>
      <c r="G14" s="11">
        <v>2</v>
      </c>
      <c r="H14" s="12">
        <f t="shared" ref="H14" si="0">ROUND(ROUND(F14,2)*ROUND(G14,3),2)</f>
        <v>360</v>
      </c>
    </row>
    <row r="15" spans="1:8" x14ac:dyDescent="0.35">
      <c r="E15" s="7" t="s">
        <v>30</v>
      </c>
      <c r="F15" s="7"/>
      <c r="G15" s="7"/>
      <c r="H15" s="13">
        <f>SUM(H14:H14)</f>
        <v>360</v>
      </c>
    </row>
    <row r="17" spans="1:8" x14ac:dyDescent="0.35">
      <c r="C17" s="7" t="s">
        <v>6</v>
      </c>
      <c r="D17" s="8" t="s">
        <v>7</v>
      </c>
      <c r="E17" s="7" t="s">
        <v>8</v>
      </c>
    </row>
    <row r="18" spans="1:8" x14ac:dyDescent="0.35">
      <c r="C18" s="7" t="s">
        <v>9</v>
      </c>
      <c r="D18" s="8" t="s">
        <v>7</v>
      </c>
      <c r="E18" s="7" t="s">
        <v>10</v>
      </c>
    </row>
    <row r="19" spans="1:8" x14ac:dyDescent="0.35">
      <c r="C19" s="7" t="s">
        <v>11</v>
      </c>
      <c r="D19" s="8" t="s">
        <v>31</v>
      </c>
      <c r="E19" s="7" t="s">
        <v>32</v>
      </c>
    </row>
    <row r="21" spans="1:8" ht="64" x14ac:dyDescent="0.35">
      <c r="A21" s="4" t="s">
        <v>33</v>
      </c>
      <c r="B21" s="4">
        <v>1</v>
      </c>
      <c r="C21" s="4" t="s">
        <v>34</v>
      </c>
      <c r="D21" s="9" t="s">
        <v>35</v>
      </c>
      <c r="E21" s="14" t="s">
        <v>36</v>
      </c>
      <c r="F21" s="10">
        <v>1020.72</v>
      </c>
      <c r="G21" s="11">
        <v>1</v>
      </c>
      <c r="H21" s="12">
        <f>ROUND(ROUND(F21,2)*ROUND(G21,3),2)</f>
        <v>1020.72</v>
      </c>
    </row>
    <row r="22" spans="1:8" x14ac:dyDescent="0.35">
      <c r="E22" s="7" t="s">
        <v>30</v>
      </c>
      <c r="F22" s="7"/>
      <c r="G22" s="7"/>
      <c r="H22" s="13">
        <f>SUM(H21:H21)</f>
        <v>1020.72</v>
      </c>
    </row>
    <row r="24" spans="1:8" x14ac:dyDescent="0.35">
      <c r="C24" s="7" t="s">
        <v>6</v>
      </c>
      <c r="D24" s="8" t="s">
        <v>7</v>
      </c>
      <c r="E24" s="7" t="s">
        <v>8</v>
      </c>
    </row>
    <row r="25" spans="1:8" x14ac:dyDescent="0.35">
      <c r="C25" s="7" t="s">
        <v>9</v>
      </c>
      <c r="D25" s="8" t="s">
        <v>31</v>
      </c>
      <c r="E25" s="7" t="s">
        <v>41</v>
      </c>
    </row>
    <row r="27" spans="1:8" ht="74.5" x14ac:dyDescent="0.35">
      <c r="A27" s="4" t="s">
        <v>42</v>
      </c>
      <c r="B27" s="4">
        <v>3</v>
      </c>
      <c r="C27" s="4" t="s">
        <v>47</v>
      </c>
      <c r="D27" s="9" t="s">
        <v>15</v>
      </c>
      <c r="E27" s="14" t="s">
        <v>48</v>
      </c>
      <c r="F27" s="10">
        <v>114.86</v>
      </c>
      <c r="G27" s="11">
        <v>50</v>
      </c>
      <c r="H27" s="12">
        <f>ROUND(ROUND(F27,2)*ROUND(G27,3),2)</f>
        <v>5743</v>
      </c>
    </row>
    <row r="28" spans="1:8" x14ac:dyDescent="0.35">
      <c r="E28" s="7" t="s">
        <v>30</v>
      </c>
      <c r="F28" s="7"/>
      <c r="G28" s="7"/>
      <c r="H28" s="13">
        <f>SUM(H27:H27)</f>
        <v>5743</v>
      </c>
    </row>
    <row r="30" spans="1:8" x14ac:dyDescent="0.35">
      <c r="C30" s="7" t="s">
        <v>6</v>
      </c>
      <c r="D30" s="8" t="s">
        <v>7</v>
      </c>
      <c r="E30" s="7" t="s">
        <v>8</v>
      </c>
    </row>
    <row r="31" spans="1:8" x14ac:dyDescent="0.35">
      <c r="C31" s="7" t="s">
        <v>9</v>
      </c>
      <c r="D31" s="8" t="s">
        <v>49</v>
      </c>
      <c r="E31" s="7" t="s">
        <v>50</v>
      </c>
    </row>
    <row r="32" spans="1:8" x14ac:dyDescent="0.35">
      <c r="C32" s="7" t="s">
        <v>11</v>
      </c>
      <c r="D32" s="8" t="s">
        <v>31</v>
      </c>
      <c r="E32" s="7" t="s">
        <v>60</v>
      </c>
    </row>
    <row r="34" spans="1:8" x14ac:dyDescent="0.35">
      <c r="A34" s="4" t="s">
        <v>61</v>
      </c>
      <c r="B34" s="4">
        <v>1</v>
      </c>
      <c r="C34" s="4" t="s">
        <v>62</v>
      </c>
      <c r="D34" s="9" t="s">
        <v>15</v>
      </c>
      <c r="E34" s="4" t="s">
        <v>63</v>
      </c>
      <c r="F34" s="10">
        <v>14.34</v>
      </c>
      <c r="G34" s="11">
        <v>50</v>
      </c>
      <c r="H34" s="12">
        <f>ROUND(ROUND(F34,2)*ROUND(G34,3),2)</f>
        <v>717</v>
      </c>
    </row>
    <row r="35" spans="1:8" ht="53.5" x14ac:dyDescent="0.35">
      <c r="A35" s="4" t="s">
        <v>61</v>
      </c>
      <c r="B35" s="4">
        <v>2</v>
      </c>
      <c r="C35" s="4" t="s">
        <v>64</v>
      </c>
      <c r="D35" s="9" t="s">
        <v>15</v>
      </c>
      <c r="E35" s="14" t="s">
        <v>65</v>
      </c>
      <c r="F35" s="10">
        <v>48.54</v>
      </c>
      <c r="G35" s="11">
        <v>50</v>
      </c>
      <c r="H35" s="12">
        <f>ROUND(ROUND(F35,2)*ROUND(G35,3),2)</f>
        <v>2427</v>
      </c>
    </row>
    <row r="36" spans="1:8" ht="64" x14ac:dyDescent="0.35">
      <c r="A36" s="4" t="s">
        <v>61</v>
      </c>
      <c r="B36" s="4">
        <v>3</v>
      </c>
      <c r="C36" s="4" t="s">
        <v>66</v>
      </c>
      <c r="D36" s="9" t="s">
        <v>15</v>
      </c>
      <c r="E36" s="14" t="s">
        <v>67</v>
      </c>
      <c r="F36" s="10">
        <v>45.18</v>
      </c>
      <c r="G36" s="11">
        <v>50</v>
      </c>
      <c r="H36" s="12">
        <f>ROUND(ROUND(F36,2)*ROUND(G36,3),2)</f>
        <v>2259</v>
      </c>
    </row>
    <row r="37" spans="1:8" x14ac:dyDescent="0.35">
      <c r="A37" s="4" t="s">
        <v>61</v>
      </c>
      <c r="B37" s="4">
        <v>4</v>
      </c>
      <c r="C37" s="4" t="s">
        <v>58</v>
      </c>
      <c r="D37" s="9" t="s">
        <v>28</v>
      </c>
      <c r="E37" s="4" t="s">
        <v>59</v>
      </c>
      <c r="F37" s="10">
        <v>35.049999999999997</v>
      </c>
      <c r="G37" s="11">
        <v>30</v>
      </c>
      <c r="H37" s="12">
        <f>ROUND(ROUND(F37,2)*ROUND(G37,3),2)</f>
        <v>1051.5</v>
      </c>
    </row>
    <row r="38" spans="1:8" x14ac:dyDescent="0.35">
      <c r="E38" s="7" t="s">
        <v>30</v>
      </c>
      <c r="F38" s="7"/>
      <c r="G38" s="7"/>
      <c r="H38" s="13">
        <f>SUM(H34:H37)</f>
        <v>6454.5</v>
      </c>
    </row>
    <row r="40" spans="1:8" x14ac:dyDescent="0.35">
      <c r="C40" s="7" t="s">
        <v>6</v>
      </c>
      <c r="D40" s="8" t="s">
        <v>7</v>
      </c>
      <c r="E40" s="7" t="s">
        <v>8</v>
      </c>
    </row>
    <row r="41" spans="1:8" x14ac:dyDescent="0.35">
      <c r="C41" s="7" t="s">
        <v>9</v>
      </c>
      <c r="D41" s="8" t="s">
        <v>49</v>
      </c>
      <c r="E41" s="7" t="s">
        <v>50</v>
      </c>
    </row>
    <row r="42" spans="1:8" x14ac:dyDescent="0.35">
      <c r="C42" s="7" t="s">
        <v>11</v>
      </c>
      <c r="D42" s="8" t="s">
        <v>49</v>
      </c>
      <c r="E42" s="7" t="s">
        <v>68</v>
      </c>
    </row>
    <row r="44" spans="1:8" x14ac:dyDescent="0.35">
      <c r="A44" s="4" t="s">
        <v>69</v>
      </c>
      <c r="B44" s="4">
        <v>1</v>
      </c>
      <c r="C44" s="4" t="s">
        <v>70</v>
      </c>
      <c r="D44" s="9" t="s">
        <v>35</v>
      </c>
      <c r="E44" s="4" t="s">
        <v>71</v>
      </c>
      <c r="F44" s="10">
        <v>3500</v>
      </c>
      <c r="G44" s="11">
        <v>1</v>
      </c>
      <c r="H44" s="12">
        <f>ROUND(ROUND(F44,2)*ROUND(G44,3),2)</f>
        <v>3500</v>
      </c>
    </row>
    <row r="45" spans="1:8" x14ac:dyDescent="0.35">
      <c r="E45" s="7" t="s">
        <v>30</v>
      </c>
      <c r="F45" s="7"/>
      <c r="G45" s="7"/>
      <c r="H45" s="13">
        <f>SUM(H44:H44)</f>
        <v>3500</v>
      </c>
    </row>
    <row r="47" spans="1:8" x14ac:dyDescent="0.35">
      <c r="C47" s="7" t="s">
        <v>6</v>
      </c>
      <c r="D47" s="8" t="s">
        <v>7</v>
      </c>
      <c r="E47" s="7" t="s">
        <v>8</v>
      </c>
    </row>
    <row r="48" spans="1:8" x14ac:dyDescent="0.35">
      <c r="C48" s="7" t="s">
        <v>9</v>
      </c>
      <c r="D48" s="8" t="s">
        <v>72</v>
      </c>
      <c r="E48" s="7" t="s">
        <v>73</v>
      </c>
    </row>
    <row r="49" spans="1:8" x14ac:dyDescent="0.35">
      <c r="C49" s="7" t="s">
        <v>11</v>
      </c>
      <c r="D49" s="8" t="s">
        <v>7</v>
      </c>
      <c r="E49" s="7" t="s">
        <v>74</v>
      </c>
    </row>
    <row r="51" spans="1:8" x14ac:dyDescent="0.35">
      <c r="A51" s="4" t="s">
        <v>75</v>
      </c>
      <c r="B51" s="4">
        <v>1</v>
      </c>
      <c r="C51" s="4" t="s">
        <v>76</v>
      </c>
      <c r="D51" s="9" t="s">
        <v>28</v>
      </c>
      <c r="E51" s="4" t="s">
        <v>77</v>
      </c>
      <c r="F51" s="10">
        <v>59.02</v>
      </c>
      <c r="G51" s="11">
        <v>15</v>
      </c>
      <c r="H51" s="12">
        <f>ROUND(ROUND(F51,2)*ROUND(G51,3),2)</f>
        <v>885.3</v>
      </c>
    </row>
    <row r="52" spans="1:8" x14ac:dyDescent="0.35">
      <c r="E52" s="7" t="s">
        <v>30</v>
      </c>
      <c r="F52" s="7"/>
      <c r="G52" s="7"/>
      <c r="H52" s="13">
        <f>SUM(H51:H51)</f>
        <v>885.3</v>
      </c>
    </row>
    <row r="54" spans="1:8" x14ac:dyDescent="0.35">
      <c r="C54" s="7" t="s">
        <v>6</v>
      </c>
      <c r="D54" s="8" t="s">
        <v>7</v>
      </c>
      <c r="E54" s="7" t="s">
        <v>8</v>
      </c>
    </row>
    <row r="55" spans="1:8" x14ac:dyDescent="0.35">
      <c r="C55" s="7" t="s">
        <v>9</v>
      </c>
      <c r="D55" s="8" t="s">
        <v>134</v>
      </c>
      <c r="E55" s="7" t="s">
        <v>135</v>
      </c>
    </row>
    <row r="57" spans="1:8" x14ac:dyDescent="0.35">
      <c r="A57" s="4" t="s">
        <v>136</v>
      </c>
      <c r="B57" s="4">
        <v>1</v>
      </c>
      <c r="C57" s="4" t="s">
        <v>137</v>
      </c>
      <c r="D57" s="9" t="s">
        <v>102</v>
      </c>
      <c r="E57" s="4" t="s">
        <v>138</v>
      </c>
      <c r="F57" s="10">
        <v>1900</v>
      </c>
      <c r="G57" s="11">
        <v>1</v>
      </c>
      <c r="H57" s="12">
        <f>ROUND(ROUND(F57,2)*ROUND(G57,3),2)</f>
        <v>1900</v>
      </c>
    </row>
    <row r="58" spans="1:8" x14ac:dyDescent="0.35">
      <c r="E58" s="7" t="s">
        <v>30</v>
      </c>
      <c r="F58" s="7"/>
      <c r="G58" s="7"/>
      <c r="H58" s="13">
        <f>SUM(H57:H57)</f>
        <v>1900</v>
      </c>
    </row>
    <row r="60" spans="1:8" x14ac:dyDescent="0.35">
      <c r="C60" s="7" t="s">
        <v>6</v>
      </c>
      <c r="D60" s="8" t="s">
        <v>7</v>
      </c>
      <c r="E60" s="7" t="s">
        <v>8</v>
      </c>
    </row>
    <row r="61" spans="1:8" x14ac:dyDescent="0.35">
      <c r="C61" s="7" t="s">
        <v>9</v>
      </c>
      <c r="D61" s="8" t="s">
        <v>139</v>
      </c>
      <c r="E61" s="7" t="s">
        <v>140</v>
      </c>
    </row>
    <row r="63" spans="1:8" x14ac:dyDescent="0.35">
      <c r="A63" s="4" t="s">
        <v>141</v>
      </c>
      <c r="B63" s="4">
        <v>1</v>
      </c>
      <c r="C63" s="4" t="s">
        <v>142</v>
      </c>
      <c r="D63" s="9" t="s">
        <v>102</v>
      </c>
      <c r="E63" s="4" t="s">
        <v>720</v>
      </c>
      <c r="F63" s="10">
        <v>1500</v>
      </c>
      <c r="G63" s="11">
        <v>1</v>
      </c>
      <c r="H63" s="12">
        <f>ROUND(ROUND(F63,2)*ROUND(G63,3),2)</f>
        <v>1500</v>
      </c>
    </row>
    <row r="64" spans="1:8" x14ac:dyDescent="0.35">
      <c r="E64" s="7" t="s">
        <v>30</v>
      </c>
      <c r="F64" s="7"/>
      <c r="G64" s="7"/>
      <c r="H64" s="13">
        <f>SUM(H63:H63)</f>
        <v>1500</v>
      </c>
    </row>
    <row r="66" spans="1:8" x14ac:dyDescent="0.35">
      <c r="C66" s="7" t="s">
        <v>6</v>
      </c>
      <c r="D66" s="8" t="s">
        <v>7</v>
      </c>
      <c r="E66" s="7" t="s">
        <v>8</v>
      </c>
    </row>
    <row r="67" spans="1:8" x14ac:dyDescent="0.35">
      <c r="C67" s="7" t="s">
        <v>9</v>
      </c>
      <c r="D67" s="8" t="s">
        <v>154</v>
      </c>
      <c r="E67" s="7" t="s">
        <v>155</v>
      </c>
    </row>
    <row r="69" spans="1:8" x14ac:dyDescent="0.35">
      <c r="A69" s="4" t="s">
        <v>156</v>
      </c>
      <c r="B69" s="4">
        <v>1</v>
      </c>
      <c r="C69" s="4" t="s">
        <v>157</v>
      </c>
      <c r="D69" s="9" t="s">
        <v>35</v>
      </c>
      <c r="E69" s="4" t="s">
        <v>158</v>
      </c>
      <c r="F69" s="10">
        <v>1600</v>
      </c>
      <c r="G69" s="11">
        <v>1</v>
      </c>
      <c r="H69" s="12">
        <f>ROUND(ROUND(F69,2)*ROUND(G69,3),2)</f>
        <v>1600</v>
      </c>
    </row>
    <row r="70" spans="1:8" x14ac:dyDescent="0.35">
      <c r="E70" s="7" t="s">
        <v>30</v>
      </c>
      <c r="F70" s="7"/>
      <c r="G70" s="7"/>
      <c r="H70" s="13">
        <f>SUM(H69:H69)</f>
        <v>1600</v>
      </c>
    </row>
    <row r="72" spans="1:8" x14ac:dyDescent="0.35">
      <c r="E72" s="15" t="s">
        <v>159</v>
      </c>
      <c r="H72" s="16">
        <f>(SUM(H9:H71)/2)*1.17</f>
        <v>26867.318400000004</v>
      </c>
    </row>
    <row r="74" spans="1:8" x14ac:dyDescent="0.35">
      <c r="E74" s="15" t="s">
        <v>721</v>
      </c>
      <c r="H74" s="16">
        <f>H72*1.19</f>
        <v>31972.108896000002</v>
      </c>
    </row>
    <row r="76" spans="1:8" x14ac:dyDescent="0.35">
      <c r="E76" s="15" t="s">
        <v>722</v>
      </c>
      <c r="H76" s="16">
        <f>H74*1.21</f>
        <v>38686.251764159999</v>
      </c>
    </row>
  </sheetData>
  <mergeCells count="4">
    <mergeCell ref="E1:H1"/>
    <mergeCell ref="E2:H2"/>
    <mergeCell ref="E3:H3"/>
    <mergeCell ref="E4:H4"/>
  </mergeCells>
  <pageMargins left="0.74803149606299213" right="0.74803149606299213" top="0.74803149606299213" bottom="0.51181102362204722" header="0.51181102362204722" footer="0.74803149606299213"/>
  <pageSetup scale="69"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797"/>
  <sheetViews>
    <sheetView workbookViewId="0">
      <pane ySplit="8" topLeftCell="A9" activePane="bottomLeft" state="frozenSplit"/>
      <selection pane="bottomLeft" sqref="A1:K1"/>
    </sheetView>
  </sheetViews>
  <sheetFormatPr defaultColWidth="9.1796875" defaultRowHeight="14.5" x14ac:dyDescent="0.35"/>
  <cols>
    <col min="1" max="1" width="6.7265625" customWidth="1"/>
    <col min="2" max="2" width="14.7265625" customWidth="1"/>
    <col min="3" max="3" width="6.1796875" customWidth="1"/>
    <col min="4" max="4" width="30.7265625" customWidth="1"/>
    <col min="5" max="5" width="10.7265625" customWidth="1"/>
    <col min="6" max="6" width="3" customWidth="1"/>
    <col min="7" max="7" width="2.1796875" customWidth="1"/>
    <col min="8" max="8" width="10.7265625" customWidth="1"/>
    <col min="9" max="9" width="2.1796875" customWidth="1"/>
    <col min="10" max="11" width="10.7265625" customWidth="1"/>
    <col min="12" max="12" width="90.7265625" customWidth="1"/>
  </cols>
  <sheetData>
    <row r="1" spans="1:27" x14ac:dyDescent="0.35">
      <c r="A1" s="43" t="s">
        <v>0</v>
      </c>
      <c r="B1" s="43" t="s">
        <v>0</v>
      </c>
      <c r="C1" s="43" t="s">
        <v>0</v>
      </c>
      <c r="D1" s="43" t="s">
        <v>0</v>
      </c>
      <c r="E1" s="43" t="s">
        <v>0</v>
      </c>
      <c r="F1" s="43" t="s">
        <v>0</v>
      </c>
      <c r="G1" s="43" t="s">
        <v>0</v>
      </c>
      <c r="H1" s="43" t="s">
        <v>0</v>
      </c>
      <c r="I1" s="43" t="s">
        <v>0</v>
      </c>
      <c r="J1" s="43" t="s">
        <v>0</v>
      </c>
      <c r="K1" s="43" t="s">
        <v>0</v>
      </c>
    </row>
    <row r="2" spans="1:27" x14ac:dyDescent="0.35">
      <c r="A2" s="43" t="s">
        <v>1</v>
      </c>
      <c r="B2" s="43" t="s">
        <v>1</v>
      </c>
      <c r="C2" s="43" t="s">
        <v>1</v>
      </c>
      <c r="D2" s="43" t="s">
        <v>1</v>
      </c>
      <c r="E2" s="43" t="s">
        <v>1</v>
      </c>
      <c r="F2" s="43" t="s">
        <v>1</v>
      </c>
      <c r="G2" s="43" t="s">
        <v>1</v>
      </c>
      <c r="H2" s="43" t="s">
        <v>1</v>
      </c>
      <c r="I2" s="43" t="s">
        <v>1</v>
      </c>
      <c r="J2" s="43" t="s">
        <v>1</v>
      </c>
      <c r="K2" s="43" t="s">
        <v>1</v>
      </c>
    </row>
    <row r="3" spans="1:27" x14ac:dyDescent="0.35">
      <c r="A3" s="44">
        <v>44287</v>
      </c>
      <c r="B3" s="44">
        <v>44287</v>
      </c>
      <c r="C3" s="44">
        <v>44287</v>
      </c>
      <c r="D3" s="44">
        <v>44287</v>
      </c>
      <c r="E3" s="44">
        <v>44287</v>
      </c>
      <c r="F3" s="44">
        <v>44287</v>
      </c>
      <c r="G3" s="44">
        <v>44287</v>
      </c>
      <c r="H3" s="44">
        <v>44287</v>
      </c>
      <c r="I3" s="44">
        <v>44287</v>
      </c>
      <c r="J3" s="44">
        <v>44287</v>
      </c>
      <c r="K3" s="44">
        <v>44287</v>
      </c>
    </row>
    <row r="4" spans="1:27" x14ac:dyDescent="0.35">
      <c r="A4" s="43"/>
      <c r="B4" s="43"/>
      <c r="C4" s="43"/>
      <c r="D4" s="43"/>
      <c r="E4" s="43"/>
      <c r="F4" s="43"/>
      <c r="G4" s="43"/>
      <c r="H4" s="43"/>
      <c r="I4" s="43"/>
      <c r="J4" s="43"/>
      <c r="K4" s="43"/>
    </row>
    <row r="6" spans="1:27" ht="18.5" x14ac:dyDescent="0.45">
      <c r="A6" s="45" t="s">
        <v>160</v>
      </c>
      <c r="B6" s="45" t="s">
        <v>160</v>
      </c>
      <c r="C6" s="45" t="s">
        <v>160</v>
      </c>
      <c r="D6" s="45" t="s">
        <v>160</v>
      </c>
      <c r="E6" s="45" t="s">
        <v>160</v>
      </c>
      <c r="F6" s="45" t="s">
        <v>160</v>
      </c>
      <c r="G6" s="45" t="s">
        <v>160</v>
      </c>
      <c r="H6" s="45" t="s">
        <v>160</v>
      </c>
      <c r="I6" s="45" t="s">
        <v>160</v>
      </c>
      <c r="J6" s="45" t="s">
        <v>160</v>
      </c>
      <c r="K6" s="45" t="s">
        <v>160</v>
      </c>
    </row>
    <row r="8" spans="1:27" x14ac:dyDescent="0.35">
      <c r="A8" s="18" t="s">
        <v>161</v>
      </c>
      <c r="B8" s="18" t="s">
        <v>162</v>
      </c>
      <c r="C8" s="18" t="s">
        <v>163</v>
      </c>
      <c r="D8" s="18" t="s">
        <v>164</v>
      </c>
      <c r="E8" s="18"/>
      <c r="F8" s="18"/>
      <c r="G8" s="18"/>
      <c r="H8" s="18"/>
      <c r="I8" s="18"/>
      <c r="J8" s="18"/>
      <c r="K8" s="18" t="s">
        <v>3</v>
      </c>
      <c r="L8" s="18" t="s">
        <v>165</v>
      </c>
    </row>
    <row r="10" spans="1:27" x14ac:dyDescent="0.35">
      <c r="A10" s="17" t="s">
        <v>166</v>
      </c>
      <c r="B10" s="17"/>
    </row>
    <row r="11" spans="1:27" ht="45" customHeight="1" x14ac:dyDescent="0.35">
      <c r="A11" s="19"/>
      <c r="B11" s="19" t="s">
        <v>167</v>
      </c>
      <c r="C11" s="1" t="s">
        <v>143</v>
      </c>
      <c r="D11" s="39" t="s">
        <v>168</v>
      </c>
      <c r="E11" s="40"/>
      <c r="F11" s="40"/>
      <c r="G11" s="1"/>
      <c r="H11" s="20" t="s">
        <v>169</v>
      </c>
      <c r="I11" s="41">
        <v>1</v>
      </c>
      <c r="J11" s="42"/>
      <c r="K11" s="21">
        <f>ROUND(K24,2)</f>
        <v>78.28</v>
      </c>
      <c r="L11" s="2" t="s">
        <v>170</v>
      </c>
      <c r="M11" s="1"/>
      <c r="N11" s="1"/>
      <c r="O11" s="1"/>
      <c r="P11" s="1"/>
      <c r="Q11" s="1"/>
      <c r="R11" s="1"/>
      <c r="S11" s="1"/>
      <c r="T11" s="1"/>
      <c r="U11" s="1"/>
      <c r="V11" s="1"/>
      <c r="W11" s="1"/>
      <c r="X11" s="1"/>
      <c r="Y11" s="1"/>
      <c r="Z11" s="1"/>
      <c r="AA11" s="1"/>
    </row>
    <row r="12" spans="1:27" x14ac:dyDescent="0.35">
      <c r="B12" s="15" t="s">
        <v>171</v>
      </c>
    </row>
    <row r="13" spans="1:27" x14ac:dyDescent="0.35">
      <c r="B13" t="s">
        <v>172</v>
      </c>
      <c r="C13" t="s">
        <v>173</v>
      </c>
      <c r="D13" t="s">
        <v>174</v>
      </c>
      <c r="E13" s="22">
        <v>1.05</v>
      </c>
      <c r="F13" t="s">
        <v>175</v>
      </c>
      <c r="G13" t="s">
        <v>176</v>
      </c>
      <c r="H13" s="23">
        <v>20.190000000000001</v>
      </c>
      <c r="I13" t="s">
        <v>177</v>
      </c>
      <c r="J13" s="24">
        <f>ROUND(E13/I11* H13,5)</f>
        <v>21.1995</v>
      </c>
      <c r="K13" s="25"/>
    </row>
    <row r="14" spans="1:27" x14ac:dyDescent="0.35">
      <c r="D14" s="26" t="s">
        <v>178</v>
      </c>
      <c r="E14" s="25"/>
      <c r="H14" s="25"/>
      <c r="K14" s="23">
        <f>SUM(J13:J13)</f>
        <v>21.1995</v>
      </c>
    </row>
    <row r="15" spans="1:27" x14ac:dyDescent="0.35">
      <c r="B15" s="15" t="s">
        <v>179</v>
      </c>
      <c r="E15" s="25"/>
      <c r="H15" s="25"/>
      <c r="K15" s="25"/>
    </row>
    <row r="16" spans="1:27" x14ac:dyDescent="0.35">
      <c r="B16" t="s">
        <v>180</v>
      </c>
      <c r="C16" t="s">
        <v>173</v>
      </c>
      <c r="D16" t="s">
        <v>181</v>
      </c>
      <c r="E16" s="22">
        <v>0.75</v>
      </c>
      <c r="F16" t="s">
        <v>175</v>
      </c>
      <c r="G16" t="s">
        <v>176</v>
      </c>
      <c r="H16" s="23">
        <v>1.92</v>
      </c>
      <c r="I16" t="s">
        <v>177</v>
      </c>
      <c r="J16" s="24">
        <f>ROUND(E16/I11* H16,5)</f>
        <v>1.44</v>
      </c>
      <c r="K16" s="25"/>
    </row>
    <row r="17" spans="1:27" x14ac:dyDescent="0.35">
      <c r="D17" s="26" t="s">
        <v>182</v>
      </c>
      <c r="E17" s="25"/>
      <c r="H17" s="25"/>
      <c r="K17" s="23">
        <f>SUM(J16:J16)</f>
        <v>1.44</v>
      </c>
    </row>
    <row r="18" spans="1:27" x14ac:dyDescent="0.35">
      <c r="B18" s="15" t="s">
        <v>183</v>
      </c>
      <c r="E18" s="25"/>
      <c r="H18" s="25"/>
      <c r="K18" s="25"/>
    </row>
    <row r="19" spans="1:27" x14ac:dyDescent="0.35">
      <c r="B19" t="s">
        <v>184</v>
      </c>
      <c r="C19" t="s">
        <v>185</v>
      </c>
      <c r="D19" t="s">
        <v>186</v>
      </c>
      <c r="E19" s="22">
        <v>0.25</v>
      </c>
      <c r="G19" t="s">
        <v>176</v>
      </c>
      <c r="H19" s="23">
        <v>116.11</v>
      </c>
      <c r="I19" t="s">
        <v>177</v>
      </c>
      <c r="J19" s="24">
        <f>ROUND(E19* H19,5)</f>
        <v>29.0275</v>
      </c>
      <c r="K19" s="25"/>
    </row>
    <row r="20" spans="1:27" x14ac:dyDescent="0.35">
      <c r="B20" t="s">
        <v>187</v>
      </c>
      <c r="C20" t="s">
        <v>185</v>
      </c>
      <c r="D20" t="s">
        <v>188</v>
      </c>
      <c r="E20" s="22">
        <v>1.52</v>
      </c>
      <c r="G20" t="s">
        <v>176</v>
      </c>
      <c r="H20" s="23">
        <v>17.37</v>
      </c>
      <c r="I20" t="s">
        <v>177</v>
      </c>
      <c r="J20" s="24">
        <f>ROUND(E20* H20,5)</f>
        <v>26.4024</v>
      </c>
      <c r="K20" s="25"/>
    </row>
    <row r="21" spans="1:27" x14ac:dyDescent="0.35">
      <c r="D21" s="26" t="s">
        <v>189</v>
      </c>
      <c r="E21" s="25"/>
      <c r="H21" s="25"/>
      <c r="K21" s="23">
        <f>SUM(J19:J20)</f>
        <v>55.429900000000004</v>
      </c>
    </row>
    <row r="22" spans="1:27" x14ac:dyDescent="0.35">
      <c r="D22" s="26" t="s">
        <v>190</v>
      </c>
      <c r="E22" s="25"/>
      <c r="H22" s="25"/>
      <c r="K22" s="27">
        <f>SUM(J12:J21)</f>
        <v>78.069400000000002</v>
      </c>
    </row>
    <row r="23" spans="1:27" x14ac:dyDescent="0.35">
      <c r="D23" s="26" t="s">
        <v>191</v>
      </c>
      <c r="E23" s="25"/>
      <c r="H23" s="25">
        <v>1</v>
      </c>
      <c r="I23" t="s">
        <v>192</v>
      </c>
      <c r="K23" s="25">
        <f>ROUND(H23/100*K14,5)</f>
        <v>0.21199999999999999</v>
      </c>
    </row>
    <row r="24" spans="1:27" x14ac:dyDescent="0.35">
      <c r="D24" s="26" t="s">
        <v>193</v>
      </c>
      <c r="E24" s="25"/>
      <c r="H24" s="25"/>
      <c r="K24" s="27">
        <f>SUM(K22:K23)</f>
        <v>78.281400000000005</v>
      </c>
    </row>
    <row r="26" spans="1:27" ht="45" customHeight="1" x14ac:dyDescent="0.35">
      <c r="A26" s="19"/>
      <c r="B26" s="19" t="s">
        <v>194</v>
      </c>
      <c r="C26" s="1" t="s">
        <v>143</v>
      </c>
      <c r="D26" s="39" t="s">
        <v>195</v>
      </c>
      <c r="E26" s="40"/>
      <c r="F26" s="40"/>
      <c r="G26" s="1"/>
      <c r="H26" s="20" t="s">
        <v>169</v>
      </c>
      <c r="I26" s="41">
        <v>1</v>
      </c>
      <c r="J26" s="42"/>
      <c r="K26" s="21">
        <f>ROUND(K41,2)</f>
        <v>93.72</v>
      </c>
      <c r="L26" s="2" t="s">
        <v>196</v>
      </c>
      <c r="M26" s="1"/>
      <c r="N26" s="1"/>
      <c r="O26" s="1"/>
      <c r="P26" s="1"/>
      <c r="Q26" s="1"/>
      <c r="R26" s="1"/>
      <c r="S26" s="1"/>
      <c r="T26" s="1"/>
      <c r="U26" s="1"/>
      <c r="V26" s="1"/>
      <c r="W26" s="1"/>
      <c r="X26" s="1"/>
      <c r="Y26" s="1"/>
      <c r="Z26" s="1"/>
      <c r="AA26" s="1"/>
    </row>
    <row r="27" spans="1:27" x14ac:dyDescent="0.35">
      <c r="B27" s="15" t="s">
        <v>171</v>
      </c>
    </row>
    <row r="28" spans="1:27" x14ac:dyDescent="0.35">
      <c r="B28" t="s">
        <v>172</v>
      </c>
      <c r="C28" t="s">
        <v>173</v>
      </c>
      <c r="D28" t="s">
        <v>174</v>
      </c>
      <c r="E28" s="22">
        <v>1</v>
      </c>
      <c r="F28" t="s">
        <v>175</v>
      </c>
      <c r="G28" t="s">
        <v>176</v>
      </c>
      <c r="H28" s="23">
        <v>20.190000000000001</v>
      </c>
      <c r="I28" t="s">
        <v>177</v>
      </c>
      <c r="J28" s="24">
        <f>ROUND(E28/I26* H28,5)</f>
        <v>20.190000000000001</v>
      </c>
      <c r="K28" s="25"/>
    </row>
    <row r="29" spans="1:27" x14ac:dyDescent="0.35">
      <c r="D29" s="26" t="s">
        <v>178</v>
      </c>
      <c r="E29" s="25"/>
      <c r="H29" s="25"/>
      <c r="K29" s="23">
        <f>SUM(J28:J28)</f>
        <v>20.190000000000001</v>
      </c>
    </row>
    <row r="30" spans="1:27" x14ac:dyDescent="0.35">
      <c r="B30" s="15" t="s">
        <v>179</v>
      </c>
      <c r="E30" s="25"/>
      <c r="H30" s="25"/>
      <c r="K30" s="25"/>
    </row>
    <row r="31" spans="1:27" x14ac:dyDescent="0.35">
      <c r="B31" t="s">
        <v>180</v>
      </c>
      <c r="C31" t="s">
        <v>173</v>
      </c>
      <c r="D31" t="s">
        <v>181</v>
      </c>
      <c r="E31" s="22">
        <v>0.7</v>
      </c>
      <c r="F31" t="s">
        <v>175</v>
      </c>
      <c r="G31" t="s">
        <v>176</v>
      </c>
      <c r="H31" s="23">
        <v>1.92</v>
      </c>
      <c r="I31" t="s">
        <v>177</v>
      </c>
      <c r="J31" s="24">
        <f>ROUND(E31/I26* H31,5)</f>
        <v>1.3440000000000001</v>
      </c>
      <c r="K31" s="25"/>
    </row>
    <row r="32" spans="1:27" x14ac:dyDescent="0.35">
      <c r="D32" s="26" t="s">
        <v>182</v>
      </c>
      <c r="E32" s="25"/>
      <c r="H32" s="25"/>
      <c r="K32" s="23">
        <f>SUM(J31:J31)</f>
        <v>1.3440000000000001</v>
      </c>
    </row>
    <row r="33" spans="1:27" x14ac:dyDescent="0.35">
      <c r="B33" s="15" t="s">
        <v>183</v>
      </c>
      <c r="E33" s="25"/>
      <c r="H33" s="25"/>
      <c r="K33" s="25"/>
    </row>
    <row r="34" spans="1:27" x14ac:dyDescent="0.35">
      <c r="B34" t="s">
        <v>197</v>
      </c>
      <c r="C34" t="s">
        <v>143</v>
      </c>
      <c r="D34" t="s">
        <v>198</v>
      </c>
      <c r="E34" s="22">
        <v>0.2</v>
      </c>
      <c r="G34" t="s">
        <v>176</v>
      </c>
      <c r="H34" s="23">
        <v>1.88</v>
      </c>
      <c r="I34" t="s">
        <v>177</v>
      </c>
      <c r="J34" s="24">
        <f>ROUND(E34* H34,5)</f>
        <v>0.376</v>
      </c>
      <c r="K34" s="25"/>
    </row>
    <row r="35" spans="1:27" x14ac:dyDescent="0.35">
      <c r="B35" t="s">
        <v>184</v>
      </c>
      <c r="C35" t="s">
        <v>185</v>
      </c>
      <c r="D35" t="s">
        <v>186</v>
      </c>
      <c r="E35" s="22">
        <v>0.38</v>
      </c>
      <c r="G35" t="s">
        <v>176</v>
      </c>
      <c r="H35" s="23">
        <v>116.11</v>
      </c>
      <c r="I35" t="s">
        <v>177</v>
      </c>
      <c r="J35" s="24">
        <f>ROUND(E35* H35,5)</f>
        <v>44.1218</v>
      </c>
      <c r="K35" s="25"/>
    </row>
    <row r="36" spans="1:27" x14ac:dyDescent="0.35">
      <c r="B36" t="s">
        <v>187</v>
      </c>
      <c r="C36" t="s">
        <v>185</v>
      </c>
      <c r="D36" t="s">
        <v>188</v>
      </c>
      <c r="E36" s="22">
        <v>1.52</v>
      </c>
      <c r="G36" t="s">
        <v>176</v>
      </c>
      <c r="H36" s="23">
        <v>17.37</v>
      </c>
      <c r="I36" t="s">
        <v>177</v>
      </c>
      <c r="J36" s="24">
        <f>ROUND(E36* H36,5)</f>
        <v>26.4024</v>
      </c>
      <c r="K36" s="25"/>
    </row>
    <row r="37" spans="1:27" x14ac:dyDescent="0.35">
      <c r="B37" t="s">
        <v>199</v>
      </c>
      <c r="C37" t="s">
        <v>200</v>
      </c>
      <c r="D37" t="s">
        <v>201</v>
      </c>
      <c r="E37" s="22">
        <v>0.76</v>
      </c>
      <c r="G37" t="s">
        <v>176</v>
      </c>
      <c r="H37" s="23">
        <v>1.42</v>
      </c>
      <c r="I37" t="s">
        <v>177</v>
      </c>
      <c r="J37" s="24">
        <f>ROUND(E37* H37,5)</f>
        <v>1.0791999999999999</v>
      </c>
      <c r="K37" s="25"/>
    </row>
    <row r="38" spans="1:27" x14ac:dyDescent="0.35">
      <c r="D38" s="26" t="s">
        <v>189</v>
      </c>
      <c r="E38" s="25"/>
      <c r="H38" s="25"/>
      <c r="K38" s="23">
        <f>SUM(J34:J37)</f>
        <v>71.979399999999998</v>
      </c>
    </row>
    <row r="39" spans="1:27" x14ac:dyDescent="0.35">
      <c r="D39" s="26" t="s">
        <v>190</v>
      </c>
      <c r="E39" s="25"/>
      <c r="H39" s="25"/>
      <c r="K39" s="27">
        <f>SUM(J27:J38)</f>
        <v>93.513400000000004</v>
      </c>
    </row>
    <row r="40" spans="1:27" x14ac:dyDescent="0.35">
      <c r="D40" s="26" t="s">
        <v>191</v>
      </c>
      <c r="E40" s="25"/>
      <c r="H40" s="25">
        <v>1</v>
      </c>
      <c r="I40" t="s">
        <v>192</v>
      </c>
      <c r="K40" s="25">
        <f>ROUND(H40/100*K29,5)</f>
        <v>0.2019</v>
      </c>
    </row>
    <row r="41" spans="1:27" x14ac:dyDescent="0.35">
      <c r="D41" s="26" t="s">
        <v>193</v>
      </c>
      <c r="E41" s="25"/>
      <c r="H41" s="25"/>
      <c r="K41" s="27">
        <f>SUM(K39:K40)</f>
        <v>93.715299999999999</v>
      </c>
    </row>
    <row r="43" spans="1:27" ht="45" customHeight="1" x14ac:dyDescent="0.35">
      <c r="A43" s="19"/>
      <c r="B43" s="19" t="s">
        <v>202</v>
      </c>
      <c r="C43" s="1" t="s">
        <v>143</v>
      </c>
      <c r="D43" s="39" t="s">
        <v>203</v>
      </c>
      <c r="E43" s="40"/>
      <c r="F43" s="40"/>
      <c r="G43" s="1"/>
      <c r="H43" s="20" t="s">
        <v>169</v>
      </c>
      <c r="I43" s="41">
        <v>1</v>
      </c>
      <c r="J43" s="42"/>
      <c r="K43" s="21">
        <f>ROUND(K58,2)</f>
        <v>95.92</v>
      </c>
      <c r="L43" s="2" t="s">
        <v>204</v>
      </c>
      <c r="M43" s="1"/>
      <c r="N43" s="1"/>
      <c r="O43" s="1"/>
      <c r="P43" s="1"/>
      <c r="Q43" s="1"/>
      <c r="R43" s="1"/>
      <c r="S43" s="1"/>
      <c r="T43" s="1"/>
      <c r="U43" s="1"/>
      <c r="V43" s="1"/>
      <c r="W43" s="1"/>
      <c r="X43" s="1"/>
      <c r="Y43" s="1"/>
      <c r="Z43" s="1"/>
      <c r="AA43" s="1"/>
    </row>
    <row r="44" spans="1:27" x14ac:dyDescent="0.35">
      <c r="B44" s="15" t="s">
        <v>171</v>
      </c>
    </row>
    <row r="45" spans="1:27" x14ac:dyDescent="0.35">
      <c r="B45" t="s">
        <v>172</v>
      </c>
      <c r="C45" t="s">
        <v>173</v>
      </c>
      <c r="D45" t="s">
        <v>174</v>
      </c>
      <c r="E45" s="22">
        <v>1</v>
      </c>
      <c r="F45" t="s">
        <v>175</v>
      </c>
      <c r="G45" t="s">
        <v>176</v>
      </c>
      <c r="H45" s="23">
        <v>20.190000000000001</v>
      </c>
      <c r="I45" t="s">
        <v>177</v>
      </c>
      <c r="J45" s="24">
        <f>ROUND(E45/I43* H45,5)</f>
        <v>20.190000000000001</v>
      </c>
      <c r="K45" s="25"/>
    </row>
    <row r="46" spans="1:27" x14ac:dyDescent="0.35">
      <c r="D46" s="26" t="s">
        <v>178</v>
      </c>
      <c r="E46" s="25"/>
      <c r="H46" s="25"/>
      <c r="K46" s="23">
        <f>SUM(J45:J45)</f>
        <v>20.190000000000001</v>
      </c>
    </row>
    <row r="47" spans="1:27" x14ac:dyDescent="0.35">
      <c r="B47" s="15" t="s">
        <v>179</v>
      </c>
      <c r="E47" s="25"/>
      <c r="H47" s="25"/>
      <c r="K47" s="25"/>
    </row>
    <row r="48" spans="1:27" x14ac:dyDescent="0.35">
      <c r="B48" t="s">
        <v>180</v>
      </c>
      <c r="C48" t="s">
        <v>173</v>
      </c>
      <c r="D48" t="s">
        <v>181</v>
      </c>
      <c r="E48" s="22">
        <v>0.7</v>
      </c>
      <c r="F48" t="s">
        <v>175</v>
      </c>
      <c r="G48" t="s">
        <v>176</v>
      </c>
      <c r="H48" s="23">
        <v>1.92</v>
      </c>
      <c r="I48" t="s">
        <v>177</v>
      </c>
      <c r="J48" s="24">
        <f>ROUND(E48/I43* H48,5)</f>
        <v>1.3440000000000001</v>
      </c>
      <c r="K48" s="25"/>
    </row>
    <row r="49" spans="1:27" x14ac:dyDescent="0.35">
      <c r="D49" s="26" t="s">
        <v>182</v>
      </c>
      <c r="E49" s="25"/>
      <c r="H49" s="25"/>
      <c r="K49" s="23">
        <f>SUM(J48:J48)</f>
        <v>1.3440000000000001</v>
      </c>
    </row>
    <row r="50" spans="1:27" x14ac:dyDescent="0.35">
      <c r="B50" s="15" t="s">
        <v>183</v>
      </c>
      <c r="E50" s="25"/>
      <c r="H50" s="25"/>
      <c r="K50" s="25"/>
    </row>
    <row r="51" spans="1:27" x14ac:dyDescent="0.35">
      <c r="B51" t="s">
        <v>205</v>
      </c>
      <c r="C51" t="s">
        <v>143</v>
      </c>
      <c r="D51" t="s">
        <v>206</v>
      </c>
      <c r="E51" s="22">
        <v>1</v>
      </c>
      <c r="G51" t="s">
        <v>176</v>
      </c>
      <c r="H51" s="23">
        <v>51.42</v>
      </c>
      <c r="I51" t="s">
        <v>177</v>
      </c>
      <c r="J51" s="24">
        <f>ROUND(E51* H51,5)</f>
        <v>51.42</v>
      </c>
      <c r="K51" s="25"/>
    </row>
    <row r="52" spans="1:27" x14ac:dyDescent="0.35">
      <c r="B52" t="s">
        <v>207</v>
      </c>
      <c r="C52" t="s">
        <v>200</v>
      </c>
      <c r="D52" t="s">
        <v>208</v>
      </c>
      <c r="E52" s="22">
        <v>2</v>
      </c>
      <c r="G52" t="s">
        <v>176</v>
      </c>
      <c r="H52" s="23">
        <v>1.52</v>
      </c>
      <c r="I52" t="s">
        <v>177</v>
      </c>
      <c r="J52" s="24">
        <f>ROUND(E52* H52,5)</f>
        <v>3.04</v>
      </c>
      <c r="K52" s="25"/>
    </row>
    <row r="53" spans="1:27" x14ac:dyDescent="0.35">
      <c r="B53" t="s">
        <v>184</v>
      </c>
      <c r="C53" t="s">
        <v>185</v>
      </c>
      <c r="D53" t="s">
        <v>186</v>
      </c>
      <c r="E53" s="22">
        <v>0.16500000000000001</v>
      </c>
      <c r="G53" t="s">
        <v>176</v>
      </c>
      <c r="H53" s="23">
        <v>116.11</v>
      </c>
      <c r="I53" t="s">
        <v>177</v>
      </c>
      <c r="J53" s="24">
        <f>ROUND(E53* H53,5)</f>
        <v>19.158149999999999</v>
      </c>
      <c r="K53" s="25"/>
    </row>
    <row r="54" spans="1:27" x14ac:dyDescent="0.35">
      <c r="B54" t="s">
        <v>197</v>
      </c>
      <c r="C54" t="s">
        <v>143</v>
      </c>
      <c r="D54" t="s">
        <v>198</v>
      </c>
      <c r="E54" s="22">
        <v>0.3</v>
      </c>
      <c r="G54" t="s">
        <v>176</v>
      </c>
      <c r="H54" s="23">
        <v>1.88</v>
      </c>
      <c r="I54" t="s">
        <v>177</v>
      </c>
      <c r="J54" s="24">
        <f>ROUND(E54* H54,5)</f>
        <v>0.56399999999999995</v>
      </c>
      <c r="K54" s="25"/>
    </row>
    <row r="55" spans="1:27" x14ac:dyDescent="0.35">
      <c r="D55" s="26" t="s">
        <v>189</v>
      </c>
      <c r="E55" s="25"/>
      <c r="H55" s="25"/>
      <c r="K55" s="23">
        <f>SUM(J51:J54)</f>
        <v>74.182149999999993</v>
      </c>
    </row>
    <row r="56" spans="1:27" x14ac:dyDescent="0.35">
      <c r="D56" s="26" t="s">
        <v>190</v>
      </c>
      <c r="E56" s="25"/>
      <c r="H56" s="25"/>
      <c r="K56" s="27">
        <f>SUM(J44:J55)</f>
        <v>95.716149999999999</v>
      </c>
    </row>
    <row r="57" spans="1:27" x14ac:dyDescent="0.35">
      <c r="D57" s="26" t="s">
        <v>191</v>
      </c>
      <c r="E57" s="25"/>
      <c r="H57" s="25">
        <v>1</v>
      </c>
      <c r="I57" t="s">
        <v>192</v>
      </c>
      <c r="K57" s="25">
        <f>ROUND(H57/100*K46,5)</f>
        <v>0.2019</v>
      </c>
    </row>
    <row r="58" spans="1:27" x14ac:dyDescent="0.35">
      <c r="D58" s="26" t="s">
        <v>193</v>
      </c>
      <c r="E58" s="25"/>
      <c r="H58" s="25"/>
      <c r="K58" s="27">
        <f>SUM(K56:K57)</f>
        <v>95.918049999999994</v>
      </c>
    </row>
    <row r="60" spans="1:27" ht="45" customHeight="1" x14ac:dyDescent="0.35">
      <c r="A60" s="19"/>
      <c r="B60" s="19" t="s">
        <v>209</v>
      </c>
      <c r="C60" s="1" t="s">
        <v>28</v>
      </c>
      <c r="D60" s="39" t="s">
        <v>210</v>
      </c>
      <c r="E60" s="40"/>
      <c r="F60" s="40"/>
      <c r="G60" s="1"/>
      <c r="H60" s="20" t="s">
        <v>169</v>
      </c>
      <c r="I60" s="41">
        <v>1</v>
      </c>
      <c r="J60" s="42"/>
      <c r="K60" s="21">
        <f>ROUND(K62,2)</f>
        <v>0</v>
      </c>
      <c r="L60" s="2" t="s">
        <v>211</v>
      </c>
      <c r="M60" s="1"/>
      <c r="N60" s="1"/>
      <c r="O60" s="1"/>
      <c r="P60" s="1"/>
      <c r="Q60" s="1"/>
      <c r="R60" s="1"/>
      <c r="S60" s="1"/>
      <c r="T60" s="1"/>
      <c r="U60" s="1"/>
      <c r="V60" s="1"/>
      <c r="W60" s="1"/>
      <c r="X60" s="1"/>
      <c r="Y60" s="1"/>
      <c r="Z60" s="1"/>
      <c r="AA60" s="1"/>
    </row>
    <row r="61" spans="1:27" x14ac:dyDescent="0.35">
      <c r="D61" s="26" t="s">
        <v>190</v>
      </c>
      <c r="E61" s="25"/>
      <c r="H61" s="25"/>
      <c r="K61" s="27">
        <f>SUM(J60:J60)</f>
        <v>0</v>
      </c>
    </row>
    <row r="62" spans="1:27" x14ac:dyDescent="0.35">
      <c r="D62" s="26" t="s">
        <v>193</v>
      </c>
      <c r="E62" s="25"/>
      <c r="H62" s="25"/>
      <c r="K62" s="27">
        <f>SUM(K61:K61)</f>
        <v>0</v>
      </c>
    </row>
    <row r="64" spans="1:27" x14ac:dyDescent="0.35">
      <c r="A64" s="17" t="s">
        <v>212</v>
      </c>
      <c r="B64" s="17"/>
    </row>
    <row r="65" spans="1:27" ht="45" customHeight="1" x14ac:dyDescent="0.35">
      <c r="A65" s="19"/>
      <c r="B65" s="19" t="s">
        <v>213</v>
      </c>
      <c r="C65" s="1" t="s">
        <v>15</v>
      </c>
      <c r="D65" s="39" t="s">
        <v>214</v>
      </c>
      <c r="E65" s="40"/>
      <c r="F65" s="40"/>
      <c r="G65" s="1"/>
      <c r="H65" s="20" t="s">
        <v>169</v>
      </c>
      <c r="I65" s="41">
        <v>1</v>
      </c>
      <c r="J65" s="42"/>
      <c r="K65" s="21">
        <f>ROUND(K77,2)</f>
        <v>34.159999999999997</v>
      </c>
      <c r="L65" s="2" t="s">
        <v>215</v>
      </c>
      <c r="M65" s="1"/>
      <c r="N65" s="1"/>
      <c r="O65" s="1"/>
      <c r="P65" s="1"/>
      <c r="Q65" s="1"/>
      <c r="R65" s="1"/>
      <c r="S65" s="1"/>
      <c r="T65" s="1"/>
      <c r="U65" s="1"/>
      <c r="V65" s="1"/>
      <c r="W65" s="1"/>
      <c r="X65" s="1"/>
      <c r="Y65" s="1"/>
      <c r="Z65" s="1"/>
      <c r="AA65" s="1"/>
    </row>
    <row r="66" spans="1:27" x14ac:dyDescent="0.35">
      <c r="B66" s="15" t="s">
        <v>171</v>
      </c>
    </row>
    <row r="67" spans="1:27" x14ac:dyDescent="0.35">
      <c r="B67" t="s">
        <v>216</v>
      </c>
      <c r="C67" t="s">
        <v>173</v>
      </c>
      <c r="D67" t="s">
        <v>217</v>
      </c>
      <c r="E67" s="22">
        <v>0.92500000000000004</v>
      </c>
      <c r="F67" t="s">
        <v>175</v>
      </c>
      <c r="G67" t="s">
        <v>176</v>
      </c>
      <c r="H67" s="23">
        <v>23.8</v>
      </c>
      <c r="I67" t="s">
        <v>177</v>
      </c>
      <c r="J67" s="24">
        <f>ROUND(E67/I65* H67,5)</f>
        <v>22.015000000000001</v>
      </c>
      <c r="K67" s="25"/>
    </row>
    <row r="68" spans="1:27" x14ac:dyDescent="0.35">
      <c r="B68" t="s">
        <v>218</v>
      </c>
      <c r="C68" t="s">
        <v>173</v>
      </c>
      <c r="D68" t="s">
        <v>219</v>
      </c>
      <c r="E68" s="22">
        <v>0.46200000000000002</v>
      </c>
      <c r="F68" t="s">
        <v>175</v>
      </c>
      <c r="G68" t="s">
        <v>176</v>
      </c>
      <c r="H68" s="23">
        <v>20.92</v>
      </c>
      <c r="I68" t="s">
        <v>177</v>
      </c>
      <c r="J68" s="24">
        <f>ROUND(E68/I65* H68,5)</f>
        <v>9.6650399999999994</v>
      </c>
      <c r="K68" s="25"/>
    </row>
    <row r="69" spans="1:27" x14ac:dyDescent="0.35">
      <c r="D69" s="26" t="s">
        <v>178</v>
      </c>
      <c r="E69" s="25"/>
      <c r="H69" s="25"/>
      <c r="K69" s="23">
        <f>SUM(J67:J68)</f>
        <v>31.680039999999998</v>
      </c>
    </row>
    <row r="70" spans="1:27" x14ac:dyDescent="0.35">
      <c r="B70" s="15" t="s">
        <v>183</v>
      </c>
      <c r="E70" s="25"/>
      <c r="H70" s="25"/>
      <c r="K70" s="25"/>
    </row>
    <row r="71" spans="1:27" x14ac:dyDescent="0.35">
      <c r="B71" t="s">
        <v>220</v>
      </c>
      <c r="C71" t="s">
        <v>200</v>
      </c>
      <c r="D71" t="s">
        <v>221</v>
      </c>
      <c r="E71" s="22">
        <v>0.11</v>
      </c>
      <c r="G71" t="s">
        <v>176</v>
      </c>
      <c r="H71" s="23">
        <v>1.68</v>
      </c>
      <c r="I71" t="s">
        <v>177</v>
      </c>
      <c r="J71" s="24">
        <f>ROUND(E71* H71,5)</f>
        <v>0.18479999999999999</v>
      </c>
      <c r="K71" s="25"/>
    </row>
    <row r="72" spans="1:27" x14ac:dyDescent="0.35">
      <c r="B72" t="s">
        <v>222</v>
      </c>
      <c r="C72" t="s">
        <v>143</v>
      </c>
      <c r="D72" t="s">
        <v>223</v>
      </c>
      <c r="E72" s="22">
        <v>6.6E-3</v>
      </c>
      <c r="G72" t="s">
        <v>176</v>
      </c>
      <c r="H72" s="23">
        <v>227.13</v>
      </c>
      <c r="I72" t="s">
        <v>177</v>
      </c>
      <c r="J72" s="24">
        <f>ROUND(E72* H72,5)</f>
        <v>1.4990600000000001</v>
      </c>
      <c r="K72" s="25"/>
    </row>
    <row r="73" spans="1:27" x14ac:dyDescent="0.35">
      <c r="D73" s="26" t="s">
        <v>189</v>
      </c>
      <c r="E73" s="25"/>
      <c r="H73" s="25"/>
      <c r="K73" s="23">
        <f>SUM(J71:J72)</f>
        <v>1.6838600000000001</v>
      </c>
    </row>
    <row r="74" spans="1:27" x14ac:dyDescent="0.35">
      <c r="E74" s="25"/>
      <c r="H74" s="25"/>
      <c r="K74" s="25"/>
    </row>
    <row r="75" spans="1:27" x14ac:dyDescent="0.35">
      <c r="D75" s="26" t="s">
        <v>191</v>
      </c>
      <c r="E75" s="25"/>
      <c r="H75" s="25">
        <v>2.5</v>
      </c>
      <c r="I75" t="s">
        <v>192</v>
      </c>
      <c r="J75">
        <f>ROUND(H75/100*K69,5)</f>
        <v>0.79200000000000004</v>
      </c>
      <c r="K75" s="25"/>
    </row>
    <row r="76" spans="1:27" x14ac:dyDescent="0.35">
      <c r="D76" s="26" t="s">
        <v>190</v>
      </c>
      <c r="E76" s="25"/>
      <c r="H76" s="25"/>
      <c r="K76" s="27">
        <f>SUM(J66:J75)</f>
        <v>34.155900000000003</v>
      </c>
    </row>
    <row r="77" spans="1:27" x14ac:dyDescent="0.35">
      <c r="D77" s="26" t="s">
        <v>193</v>
      </c>
      <c r="E77" s="25"/>
      <c r="H77" s="25"/>
      <c r="K77" s="27">
        <f>SUM(K76:K76)</f>
        <v>34.155900000000003</v>
      </c>
    </row>
    <row r="79" spans="1:27" ht="45" customHeight="1" x14ac:dyDescent="0.35">
      <c r="A79" s="19"/>
      <c r="B79" s="19" t="s">
        <v>224</v>
      </c>
      <c r="C79" s="1" t="s">
        <v>15</v>
      </c>
      <c r="D79" s="39" t="s">
        <v>225</v>
      </c>
      <c r="E79" s="40"/>
      <c r="F79" s="40"/>
      <c r="G79" s="1"/>
      <c r="H79" s="20" t="s">
        <v>169</v>
      </c>
      <c r="I79" s="41">
        <v>1</v>
      </c>
      <c r="J79" s="42"/>
      <c r="K79" s="21">
        <f>ROUND(K91,2)</f>
        <v>11.4</v>
      </c>
      <c r="L79" s="2" t="s">
        <v>226</v>
      </c>
      <c r="M79" s="1"/>
      <c r="N79" s="1"/>
      <c r="O79" s="1"/>
      <c r="P79" s="1"/>
      <c r="Q79" s="1"/>
      <c r="R79" s="1"/>
      <c r="S79" s="1"/>
      <c r="T79" s="1"/>
      <c r="U79" s="1"/>
      <c r="V79" s="1"/>
      <c r="W79" s="1"/>
      <c r="X79" s="1"/>
      <c r="Y79" s="1"/>
      <c r="Z79" s="1"/>
      <c r="AA79" s="1"/>
    </row>
    <row r="80" spans="1:27" x14ac:dyDescent="0.35">
      <c r="B80" s="15" t="s">
        <v>171</v>
      </c>
    </row>
    <row r="81" spans="1:27" x14ac:dyDescent="0.35">
      <c r="B81" t="s">
        <v>227</v>
      </c>
      <c r="C81" t="s">
        <v>173</v>
      </c>
      <c r="D81" t="s">
        <v>228</v>
      </c>
      <c r="E81" s="22">
        <v>0.03</v>
      </c>
      <c r="F81" t="s">
        <v>175</v>
      </c>
      <c r="G81" t="s">
        <v>176</v>
      </c>
      <c r="H81" s="23">
        <v>20.76</v>
      </c>
      <c r="I81" t="s">
        <v>177</v>
      </c>
      <c r="J81" s="24">
        <f>ROUND(E81/I79* H81,5)</f>
        <v>0.62280000000000002</v>
      </c>
      <c r="K81" s="25"/>
    </row>
    <row r="82" spans="1:27" x14ac:dyDescent="0.35">
      <c r="B82" t="s">
        <v>229</v>
      </c>
      <c r="C82" t="s">
        <v>173</v>
      </c>
      <c r="D82" t="s">
        <v>230</v>
      </c>
      <c r="E82" s="22">
        <v>0.3</v>
      </c>
      <c r="F82" t="s">
        <v>175</v>
      </c>
      <c r="G82" t="s">
        <v>176</v>
      </c>
      <c r="H82" s="23">
        <v>23.38</v>
      </c>
      <c r="I82" t="s">
        <v>177</v>
      </c>
      <c r="J82" s="24">
        <f>ROUND(E82/I79* H82,5)</f>
        <v>7.0140000000000002</v>
      </c>
      <c r="K82" s="25"/>
    </row>
    <row r="83" spans="1:27" x14ac:dyDescent="0.35">
      <c r="D83" s="26" t="s">
        <v>178</v>
      </c>
      <c r="E83" s="25"/>
      <c r="H83" s="25"/>
      <c r="K83" s="23">
        <f>SUM(J81:J82)</f>
        <v>7.6368</v>
      </c>
    </row>
    <row r="84" spans="1:27" x14ac:dyDescent="0.35">
      <c r="B84" s="15" t="s">
        <v>183</v>
      </c>
      <c r="E84" s="25"/>
      <c r="H84" s="25"/>
      <c r="K84" s="25"/>
    </row>
    <row r="85" spans="1:27" x14ac:dyDescent="0.35">
      <c r="B85" t="s">
        <v>231</v>
      </c>
      <c r="C85" t="s">
        <v>200</v>
      </c>
      <c r="D85" t="s">
        <v>232</v>
      </c>
      <c r="E85" s="22">
        <v>0.255</v>
      </c>
      <c r="G85" t="s">
        <v>176</v>
      </c>
      <c r="H85" s="23">
        <v>10.24</v>
      </c>
      <c r="I85" t="s">
        <v>177</v>
      </c>
      <c r="J85" s="24">
        <f>ROUND(E85* H85,5)</f>
        <v>2.6112000000000002</v>
      </c>
      <c r="K85" s="25"/>
    </row>
    <row r="86" spans="1:27" x14ac:dyDescent="0.35">
      <c r="B86" t="s">
        <v>233</v>
      </c>
      <c r="C86" t="s">
        <v>200</v>
      </c>
      <c r="D86" t="s">
        <v>234</v>
      </c>
      <c r="E86" s="22">
        <v>0.15</v>
      </c>
      <c r="G86" t="s">
        <v>176</v>
      </c>
      <c r="H86" s="23">
        <v>6.9</v>
      </c>
      <c r="I86" t="s">
        <v>177</v>
      </c>
      <c r="J86" s="24">
        <f>ROUND(E86* H86,5)</f>
        <v>1.0349999999999999</v>
      </c>
      <c r="K86" s="25"/>
    </row>
    <row r="87" spans="1:27" x14ac:dyDescent="0.35">
      <c r="D87" s="26" t="s">
        <v>189</v>
      </c>
      <c r="E87" s="25"/>
      <c r="H87" s="25"/>
      <c r="K87" s="23">
        <f>SUM(J85:J86)</f>
        <v>3.6462000000000003</v>
      </c>
    </row>
    <row r="88" spans="1:27" x14ac:dyDescent="0.35">
      <c r="E88" s="25"/>
      <c r="H88" s="25"/>
      <c r="K88" s="25"/>
    </row>
    <row r="89" spans="1:27" x14ac:dyDescent="0.35">
      <c r="D89" s="26" t="s">
        <v>191</v>
      </c>
      <c r="E89" s="25"/>
      <c r="H89" s="25">
        <v>1.5</v>
      </c>
      <c r="I89" t="s">
        <v>192</v>
      </c>
      <c r="J89">
        <f>ROUND(H89/100*K83,5)</f>
        <v>0.11455</v>
      </c>
      <c r="K89" s="25"/>
    </row>
    <row r="90" spans="1:27" x14ac:dyDescent="0.35">
      <c r="D90" s="26" t="s">
        <v>190</v>
      </c>
      <c r="E90" s="25"/>
      <c r="H90" s="25"/>
      <c r="K90" s="27">
        <f>SUM(J80:J89)</f>
        <v>11.397550000000001</v>
      </c>
    </row>
    <row r="91" spans="1:27" x14ac:dyDescent="0.35">
      <c r="D91" s="26" t="s">
        <v>193</v>
      </c>
      <c r="E91" s="25"/>
      <c r="H91" s="25"/>
      <c r="K91" s="27">
        <f>SUM(K90:K90)</f>
        <v>11.397550000000001</v>
      </c>
    </row>
    <row r="93" spans="1:27" ht="45" customHeight="1" x14ac:dyDescent="0.35">
      <c r="A93" s="19"/>
      <c r="B93" s="19" t="s">
        <v>235</v>
      </c>
      <c r="C93" s="1" t="s">
        <v>15</v>
      </c>
      <c r="D93" s="39" t="s">
        <v>236</v>
      </c>
      <c r="E93" s="40"/>
      <c r="F93" s="40"/>
      <c r="G93" s="1"/>
      <c r="H93" s="20" t="s">
        <v>169</v>
      </c>
      <c r="I93" s="41">
        <v>1</v>
      </c>
      <c r="J93" s="42"/>
      <c r="K93" s="21">
        <f>ROUND(K104,2)</f>
        <v>5.23</v>
      </c>
      <c r="L93" s="2" t="s">
        <v>237</v>
      </c>
      <c r="M93" s="1"/>
      <c r="N93" s="1"/>
      <c r="O93" s="1"/>
      <c r="P93" s="1"/>
      <c r="Q93" s="1"/>
      <c r="R93" s="1"/>
      <c r="S93" s="1"/>
      <c r="T93" s="1"/>
      <c r="U93" s="1"/>
      <c r="V93" s="1"/>
      <c r="W93" s="1"/>
      <c r="X93" s="1"/>
      <c r="Y93" s="1"/>
      <c r="Z93" s="1"/>
      <c r="AA93" s="1"/>
    </row>
    <row r="94" spans="1:27" x14ac:dyDescent="0.35">
      <c r="B94" s="15" t="s">
        <v>171</v>
      </c>
    </row>
    <row r="95" spans="1:27" x14ac:dyDescent="0.35">
      <c r="B95" t="s">
        <v>229</v>
      </c>
      <c r="C95" t="s">
        <v>173</v>
      </c>
      <c r="D95" t="s">
        <v>230</v>
      </c>
      <c r="E95" s="22">
        <v>0.125</v>
      </c>
      <c r="F95" t="s">
        <v>175</v>
      </c>
      <c r="G95" t="s">
        <v>176</v>
      </c>
      <c r="H95" s="23">
        <v>23.38</v>
      </c>
      <c r="I95" t="s">
        <v>177</v>
      </c>
      <c r="J95" s="24">
        <f>ROUND(E95/I93* H95,5)</f>
        <v>2.9224999999999999</v>
      </c>
      <c r="K95" s="25"/>
    </row>
    <row r="96" spans="1:27" x14ac:dyDescent="0.35">
      <c r="B96" t="s">
        <v>227</v>
      </c>
      <c r="C96" t="s">
        <v>173</v>
      </c>
      <c r="D96" t="s">
        <v>228</v>
      </c>
      <c r="E96" s="22">
        <v>1.2500000000000001E-2</v>
      </c>
      <c r="F96" t="s">
        <v>175</v>
      </c>
      <c r="G96" t="s">
        <v>176</v>
      </c>
      <c r="H96" s="23">
        <v>20.76</v>
      </c>
      <c r="I96" t="s">
        <v>177</v>
      </c>
      <c r="J96" s="24">
        <f>ROUND(E96/I93* H96,5)</f>
        <v>0.25950000000000001</v>
      </c>
      <c r="K96" s="25"/>
    </row>
    <row r="97" spans="1:27" x14ac:dyDescent="0.35">
      <c r="D97" s="26" t="s">
        <v>178</v>
      </c>
      <c r="E97" s="25"/>
      <c r="H97" s="25"/>
      <c r="K97" s="23">
        <f>SUM(J95:J96)</f>
        <v>3.1819999999999999</v>
      </c>
    </row>
    <row r="98" spans="1:27" x14ac:dyDescent="0.35">
      <c r="B98" s="15" t="s">
        <v>183</v>
      </c>
      <c r="E98" s="25"/>
      <c r="H98" s="25"/>
      <c r="K98" s="25"/>
    </row>
    <row r="99" spans="1:27" x14ac:dyDescent="0.35">
      <c r="B99" t="s">
        <v>238</v>
      </c>
      <c r="C99" t="s">
        <v>239</v>
      </c>
      <c r="D99" t="s">
        <v>240</v>
      </c>
      <c r="E99" s="22">
        <v>0.14280000000000001</v>
      </c>
      <c r="G99" t="s">
        <v>176</v>
      </c>
      <c r="H99" s="23">
        <v>14.03</v>
      </c>
      <c r="I99" t="s">
        <v>177</v>
      </c>
      <c r="J99" s="24">
        <f>ROUND(E99* H99,5)</f>
        <v>2.0034800000000001</v>
      </c>
      <c r="K99" s="25"/>
    </row>
    <row r="100" spans="1:27" x14ac:dyDescent="0.35">
      <c r="D100" s="26" t="s">
        <v>189</v>
      </c>
      <c r="E100" s="25"/>
      <c r="H100" s="25"/>
      <c r="K100" s="23">
        <f>SUM(J99:J99)</f>
        <v>2.0034800000000001</v>
      </c>
    </row>
    <row r="101" spans="1:27" x14ac:dyDescent="0.35">
      <c r="E101" s="25"/>
      <c r="H101" s="25"/>
      <c r="K101" s="25"/>
    </row>
    <row r="102" spans="1:27" x14ac:dyDescent="0.35">
      <c r="D102" s="26" t="s">
        <v>191</v>
      </c>
      <c r="E102" s="25"/>
      <c r="H102" s="25">
        <v>1.5</v>
      </c>
      <c r="I102" t="s">
        <v>192</v>
      </c>
      <c r="J102">
        <f>ROUND(H102/100*K97,5)</f>
        <v>4.7730000000000002E-2</v>
      </c>
      <c r="K102" s="25"/>
    </row>
    <row r="103" spans="1:27" x14ac:dyDescent="0.35">
      <c r="D103" s="26" t="s">
        <v>190</v>
      </c>
      <c r="E103" s="25"/>
      <c r="H103" s="25"/>
      <c r="K103" s="27">
        <f>SUM(J94:J102)</f>
        <v>5.2332099999999997</v>
      </c>
    </row>
    <row r="104" spans="1:27" x14ac:dyDescent="0.35">
      <c r="D104" s="26" t="s">
        <v>193</v>
      </c>
      <c r="E104" s="25"/>
      <c r="H104" s="25"/>
      <c r="K104" s="27">
        <f>SUM(K103:K103)</f>
        <v>5.2332099999999997</v>
      </c>
    </row>
    <row r="106" spans="1:27" ht="45" customHeight="1" x14ac:dyDescent="0.35">
      <c r="A106" s="19"/>
      <c r="B106" s="19" t="s">
        <v>241</v>
      </c>
      <c r="C106" s="1" t="s">
        <v>25</v>
      </c>
      <c r="D106" s="39" t="s">
        <v>242</v>
      </c>
      <c r="E106" s="40"/>
      <c r="F106" s="40"/>
      <c r="G106" s="1"/>
      <c r="H106" s="20" t="s">
        <v>169</v>
      </c>
      <c r="I106" s="41">
        <v>1</v>
      </c>
      <c r="J106" s="42"/>
      <c r="K106" s="21">
        <f>ROUND(K111,2)</f>
        <v>455.68</v>
      </c>
      <c r="L106" s="2" t="s">
        <v>243</v>
      </c>
      <c r="M106" s="1"/>
      <c r="N106" s="1"/>
      <c r="O106" s="1"/>
      <c r="P106" s="1"/>
      <c r="Q106" s="1"/>
      <c r="R106" s="1"/>
      <c r="S106" s="1"/>
      <c r="T106" s="1"/>
      <c r="U106" s="1"/>
      <c r="V106" s="1"/>
      <c r="W106" s="1"/>
      <c r="X106" s="1"/>
      <c r="Y106" s="1"/>
      <c r="Z106" s="1"/>
      <c r="AA106" s="1"/>
    </row>
    <row r="107" spans="1:27" x14ac:dyDescent="0.35">
      <c r="B107" s="15" t="s">
        <v>183</v>
      </c>
    </row>
    <row r="108" spans="1:27" x14ac:dyDescent="0.35">
      <c r="B108" t="s">
        <v>244</v>
      </c>
      <c r="C108" t="s">
        <v>25</v>
      </c>
      <c r="D108" t="s">
        <v>242</v>
      </c>
      <c r="E108" s="22">
        <v>1</v>
      </c>
      <c r="G108" t="s">
        <v>176</v>
      </c>
      <c r="H108" s="23">
        <v>455.68</v>
      </c>
      <c r="I108" t="s">
        <v>177</v>
      </c>
      <c r="J108" s="24">
        <f>ROUND(E108* H108,5)</f>
        <v>455.68</v>
      </c>
      <c r="K108" s="25"/>
    </row>
    <row r="109" spans="1:27" x14ac:dyDescent="0.35">
      <c r="D109" s="26" t="s">
        <v>189</v>
      </c>
      <c r="E109" s="25"/>
      <c r="H109" s="25"/>
      <c r="K109" s="23">
        <f>SUM(J108:J108)</f>
        <v>455.68</v>
      </c>
    </row>
    <row r="110" spans="1:27" x14ac:dyDescent="0.35">
      <c r="D110" s="26" t="s">
        <v>190</v>
      </c>
      <c r="E110" s="25"/>
      <c r="H110" s="25"/>
      <c r="K110" s="27">
        <f>SUM(J107:J109)</f>
        <v>455.68</v>
      </c>
    </row>
    <row r="111" spans="1:27" x14ac:dyDescent="0.35">
      <c r="D111" s="26" t="s">
        <v>193</v>
      </c>
      <c r="E111" s="25"/>
      <c r="H111" s="25"/>
      <c r="K111" s="27">
        <f>SUM(K110:K110)</f>
        <v>455.68</v>
      </c>
    </row>
    <row r="113" spans="1:27" ht="45" customHeight="1" x14ac:dyDescent="0.35">
      <c r="A113" s="19"/>
      <c r="B113" s="19" t="s">
        <v>245</v>
      </c>
      <c r="C113" s="1" t="s">
        <v>25</v>
      </c>
      <c r="D113" s="39" t="s">
        <v>246</v>
      </c>
      <c r="E113" s="40"/>
      <c r="F113" s="40"/>
      <c r="G113" s="1"/>
      <c r="H113" s="20" t="s">
        <v>169</v>
      </c>
      <c r="I113" s="41">
        <v>1</v>
      </c>
      <c r="J113" s="42"/>
      <c r="K113" s="21">
        <f>ROUND(K118,2)</f>
        <v>565.04</v>
      </c>
      <c r="L113" s="2" t="s">
        <v>247</v>
      </c>
      <c r="M113" s="1"/>
      <c r="N113" s="1"/>
      <c r="O113" s="1"/>
      <c r="P113" s="1"/>
      <c r="Q113" s="1"/>
      <c r="R113" s="1"/>
      <c r="S113" s="1"/>
      <c r="T113" s="1"/>
      <c r="U113" s="1"/>
      <c r="V113" s="1"/>
      <c r="W113" s="1"/>
      <c r="X113" s="1"/>
      <c r="Y113" s="1"/>
      <c r="Z113" s="1"/>
      <c r="AA113" s="1"/>
    </row>
    <row r="114" spans="1:27" x14ac:dyDescent="0.35">
      <c r="B114" s="15" t="s">
        <v>183</v>
      </c>
    </row>
    <row r="115" spans="1:27" x14ac:dyDescent="0.35">
      <c r="B115" t="s">
        <v>248</v>
      </c>
      <c r="C115" t="s">
        <v>25</v>
      </c>
      <c r="D115" t="s">
        <v>246</v>
      </c>
      <c r="E115" s="22">
        <v>1</v>
      </c>
      <c r="G115" t="s">
        <v>176</v>
      </c>
      <c r="H115" s="23">
        <v>565.04</v>
      </c>
      <c r="I115" t="s">
        <v>177</v>
      </c>
      <c r="J115" s="24">
        <f>ROUND(E115* H115,5)</f>
        <v>565.04</v>
      </c>
      <c r="K115" s="25"/>
    </row>
    <row r="116" spans="1:27" x14ac:dyDescent="0.35">
      <c r="D116" s="26" t="s">
        <v>189</v>
      </c>
      <c r="E116" s="25"/>
      <c r="H116" s="25"/>
      <c r="K116" s="23">
        <f>SUM(J115:J115)</f>
        <v>565.04</v>
      </c>
    </row>
    <row r="117" spans="1:27" x14ac:dyDescent="0.35">
      <c r="D117" s="26" t="s">
        <v>190</v>
      </c>
      <c r="E117" s="25"/>
      <c r="H117" s="25"/>
      <c r="K117" s="27">
        <f>SUM(J114:J116)</f>
        <v>565.04</v>
      </c>
    </row>
    <row r="118" spans="1:27" x14ac:dyDescent="0.35">
      <c r="D118" s="26" t="s">
        <v>193</v>
      </c>
      <c r="E118" s="25"/>
      <c r="H118" s="25"/>
      <c r="K118" s="27">
        <f>SUM(K117:K117)</f>
        <v>565.04</v>
      </c>
    </row>
    <row r="120" spans="1:27" ht="45" customHeight="1" x14ac:dyDescent="0.35">
      <c r="A120" s="19"/>
      <c r="B120" s="19" t="s">
        <v>249</v>
      </c>
      <c r="C120" s="1" t="s">
        <v>143</v>
      </c>
      <c r="D120" s="39" t="s">
        <v>250</v>
      </c>
      <c r="E120" s="40"/>
      <c r="F120" s="40"/>
      <c r="G120" s="1"/>
      <c r="H120" s="20" t="s">
        <v>169</v>
      </c>
      <c r="I120" s="41">
        <v>1</v>
      </c>
      <c r="J120" s="42"/>
      <c r="K120" s="21">
        <f>ROUND(K127,2)</f>
        <v>126.31</v>
      </c>
      <c r="L120" s="2" t="s">
        <v>251</v>
      </c>
      <c r="M120" s="1"/>
      <c r="N120" s="1"/>
      <c r="O120" s="1"/>
      <c r="P120" s="1"/>
      <c r="Q120" s="1"/>
      <c r="R120" s="1"/>
      <c r="S120" s="1"/>
      <c r="T120" s="1"/>
      <c r="U120" s="1"/>
      <c r="V120" s="1"/>
      <c r="W120" s="1"/>
      <c r="X120" s="1"/>
      <c r="Y120" s="1"/>
      <c r="Z120" s="1"/>
      <c r="AA120" s="1"/>
    </row>
    <row r="121" spans="1:27" x14ac:dyDescent="0.35">
      <c r="B121" s="15" t="s">
        <v>171</v>
      </c>
    </row>
    <row r="122" spans="1:27" x14ac:dyDescent="0.35">
      <c r="B122" t="s">
        <v>252</v>
      </c>
      <c r="C122" t="s">
        <v>173</v>
      </c>
      <c r="D122" t="s">
        <v>253</v>
      </c>
      <c r="E122" s="22">
        <v>6.375</v>
      </c>
      <c r="F122" t="s">
        <v>175</v>
      </c>
      <c r="G122" t="s">
        <v>176</v>
      </c>
      <c r="H122" s="23">
        <v>19.52</v>
      </c>
      <c r="I122" t="s">
        <v>177</v>
      </c>
      <c r="J122" s="24">
        <f>ROUND(E122/I120* H122,5)</f>
        <v>124.44</v>
      </c>
      <c r="K122" s="25"/>
    </row>
    <row r="123" spans="1:27" x14ac:dyDescent="0.35">
      <c r="D123" s="26" t="s">
        <v>178</v>
      </c>
      <c r="E123" s="25"/>
      <c r="H123" s="25"/>
      <c r="K123" s="23">
        <f>SUM(J122:J122)</f>
        <v>124.44</v>
      </c>
    </row>
    <row r="124" spans="1:27" x14ac:dyDescent="0.35">
      <c r="E124" s="25"/>
      <c r="H124" s="25"/>
      <c r="K124" s="25"/>
    </row>
    <row r="125" spans="1:27" x14ac:dyDescent="0.35">
      <c r="D125" s="26" t="s">
        <v>191</v>
      </c>
      <c r="E125" s="25"/>
      <c r="H125" s="25">
        <v>1.5</v>
      </c>
      <c r="I125" t="s">
        <v>192</v>
      </c>
      <c r="J125">
        <f>ROUND(H125/100*K123,5)</f>
        <v>1.8666</v>
      </c>
      <c r="K125" s="25"/>
    </row>
    <row r="126" spans="1:27" x14ac:dyDescent="0.35">
      <c r="D126" s="26" t="s">
        <v>190</v>
      </c>
      <c r="E126" s="25"/>
      <c r="H126" s="25"/>
      <c r="K126" s="27">
        <f>SUM(J121:J125)</f>
        <v>126.3066</v>
      </c>
    </row>
    <row r="127" spans="1:27" x14ac:dyDescent="0.35">
      <c r="D127" s="26" t="s">
        <v>193</v>
      </c>
      <c r="E127" s="25"/>
      <c r="H127" s="25"/>
      <c r="K127" s="27">
        <f>SUM(K126:K126)</f>
        <v>126.3066</v>
      </c>
    </row>
    <row r="129" spans="1:27" ht="45" customHeight="1" x14ac:dyDescent="0.35">
      <c r="A129" s="19"/>
      <c r="B129" s="19" t="s">
        <v>254</v>
      </c>
      <c r="C129" s="1" t="s">
        <v>28</v>
      </c>
      <c r="D129" s="39" t="s">
        <v>255</v>
      </c>
      <c r="E129" s="40"/>
      <c r="F129" s="40"/>
      <c r="G129" s="1"/>
      <c r="H129" s="20" t="s">
        <v>169</v>
      </c>
      <c r="I129" s="41">
        <v>1</v>
      </c>
      <c r="J129" s="42"/>
      <c r="K129" s="21">
        <f>ROUND(K134,2)</f>
        <v>3.9</v>
      </c>
      <c r="L129" s="2" t="s">
        <v>256</v>
      </c>
      <c r="M129" s="1"/>
      <c r="N129" s="1"/>
      <c r="O129" s="1"/>
      <c r="P129" s="1"/>
      <c r="Q129" s="1"/>
      <c r="R129" s="1"/>
      <c r="S129" s="1"/>
      <c r="T129" s="1"/>
      <c r="U129" s="1"/>
      <c r="V129" s="1"/>
      <c r="W129" s="1"/>
      <c r="X129" s="1"/>
      <c r="Y129" s="1"/>
      <c r="Z129" s="1"/>
      <c r="AA129" s="1"/>
    </row>
    <row r="130" spans="1:27" x14ac:dyDescent="0.35">
      <c r="B130" s="15" t="s">
        <v>171</v>
      </c>
    </row>
    <row r="131" spans="1:27" x14ac:dyDescent="0.35">
      <c r="B131" t="s">
        <v>252</v>
      </c>
      <c r="C131" t="s">
        <v>173</v>
      </c>
      <c r="D131" t="s">
        <v>253</v>
      </c>
      <c r="E131" s="22">
        <v>0.2</v>
      </c>
      <c r="F131" t="s">
        <v>175</v>
      </c>
      <c r="G131" t="s">
        <v>176</v>
      </c>
      <c r="H131" s="23">
        <v>19.52</v>
      </c>
      <c r="I131" t="s">
        <v>177</v>
      </c>
      <c r="J131" s="24">
        <f>ROUND(E131/I129* H131,5)</f>
        <v>3.9039999999999999</v>
      </c>
      <c r="K131" s="25"/>
    </row>
    <row r="132" spans="1:27" x14ac:dyDescent="0.35">
      <c r="D132" s="26" t="s">
        <v>178</v>
      </c>
      <c r="E132" s="25"/>
      <c r="H132" s="25"/>
      <c r="K132" s="23">
        <f>SUM(J131:J131)</f>
        <v>3.9039999999999999</v>
      </c>
    </row>
    <row r="133" spans="1:27" x14ac:dyDescent="0.35">
      <c r="D133" s="26" t="s">
        <v>190</v>
      </c>
      <c r="E133" s="25"/>
      <c r="H133" s="25"/>
      <c r="K133" s="27">
        <f>SUM(J130:J132)</f>
        <v>3.9039999999999999</v>
      </c>
    </row>
    <row r="134" spans="1:27" x14ac:dyDescent="0.35">
      <c r="D134" s="26" t="s">
        <v>193</v>
      </c>
      <c r="E134" s="25"/>
      <c r="H134" s="25"/>
      <c r="K134" s="27">
        <f>SUM(K133:K133)</f>
        <v>3.9039999999999999</v>
      </c>
    </row>
    <row r="136" spans="1:27" ht="45" customHeight="1" x14ac:dyDescent="0.35">
      <c r="A136" s="19"/>
      <c r="B136" s="19" t="s">
        <v>257</v>
      </c>
      <c r="C136" s="1" t="s">
        <v>143</v>
      </c>
      <c r="D136" s="39" t="s">
        <v>258</v>
      </c>
      <c r="E136" s="40"/>
      <c r="F136" s="40"/>
      <c r="G136" s="1"/>
      <c r="H136" s="20" t="s">
        <v>169</v>
      </c>
      <c r="I136" s="41">
        <v>1</v>
      </c>
      <c r="J136" s="42"/>
      <c r="K136" s="21">
        <f>ROUND(K150,2)</f>
        <v>299.99</v>
      </c>
      <c r="L136" s="2" t="s">
        <v>259</v>
      </c>
      <c r="M136" s="1"/>
      <c r="N136" s="1"/>
      <c r="O136" s="1"/>
      <c r="P136" s="1"/>
      <c r="Q136" s="1"/>
      <c r="R136" s="1"/>
      <c r="S136" s="1"/>
      <c r="T136" s="1"/>
      <c r="U136" s="1"/>
      <c r="V136" s="1"/>
      <c r="W136" s="1"/>
      <c r="X136" s="1"/>
      <c r="Y136" s="1"/>
      <c r="Z136" s="1"/>
      <c r="AA136" s="1"/>
    </row>
    <row r="137" spans="1:27" x14ac:dyDescent="0.35">
      <c r="B137" s="15" t="s">
        <v>171</v>
      </c>
    </row>
    <row r="138" spans="1:27" x14ac:dyDescent="0.35">
      <c r="B138" t="s">
        <v>260</v>
      </c>
      <c r="C138" t="s">
        <v>173</v>
      </c>
      <c r="D138" t="s">
        <v>261</v>
      </c>
      <c r="E138" s="22">
        <v>6.6</v>
      </c>
      <c r="F138" t="s">
        <v>175</v>
      </c>
      <c r="G138" t="s">
        <v>176</v>
      </c>
      <c r="H138" s="23">
        <v>26.28</v>
      </c>
      <c r="I138" t="s">
        <v>177</v>
      </c>
      <c r="J138" s="24">
        <f>ROUND(E138/I136* H138,5)</f>
        <v>173.44800000000001</v>
      </c>
      <c r="K138" s="25"/>
    </row>
    <row r="139" spans="1:27" x14ac:dyDescent="0.35">
      <c r="B139" t="s">
        <v>252</v>
      </c>
      <c r="C139" t="s">
        <v>173</v>
      </c>
      <c r="D139" t="s">
        <v>253</v>
      </c>
      <c r="E139" s="22">
        <v>3.3</v>
      </c>
      <c r="F139" t="s">
        <v>175</v>
      </c>
      <c r="G139" t="s">
        <v>176</v>
      </c>
      <c r="H139" s="23">
        <v>19.52</v>
      </c>
      <c r="I139" t="s">
        <v>177</v>
      </c>
      <c r="J139" s="24">
        <f>ROUND(E139/I136* H139,5)</f>
        <v>64.415999999999997</v>
      </c>
      <c r="K139" s="25"/>
    </row>
    <row r="140" spans="1:27" x14ac:dyDescent="0.35">
      <c r="D140" s="26" t="s">
        <v>178</v>
      </c>
      <c r="E140" s="25"/>
      <c r="H140" s="25"/>
      <c r="K140" s="23">
        <f>SUM(J138:J139)</f>
        <v>237.864</v>
      </c>
    </row>
    <row r="141" spans="1:27" x14ac:dyDescent="0.35">
      <c r="B141" s="15" t="s">
        <v>183</v>
      </c>
      <c r="E141" s="25"/>
      <c r="H141" s="25"/>
      <c r="K141" s="25"/>
    </row>
    <row r="142" spans="1:27" x14ac:dyDescent="0.35">
      <c r="B142" t="s">
        <v>262</v>
      </c>
      <c r="C142" t="s">
        <v>25</v>
      </c>
      <c r="D142" t="s">
        <v>263</v>
      </c>
      <c r="E142" s="22">
        <v>227.81</v>
      </c>
      <c r="G142" t="s">
        <v>176</v>
      </c>
      <c r="H142" s="23">
        <v>0.18</v>
      </c>
      <c r="I142" t="s">
        <v>177</v>
      </c>
      <c r="J142" s="24">
        <f>ROUND(E142* H142,5)</f>
        <v>41.005800000000001</v>
      </c>
      <c r="K142" s="25"/>
    </row>
    <row r="143" spans="1:27" x14ac:dyDescent="0.35">
      <c r="D143" s="26" t="s">
        <v>189</v>
      </c>
      <c r="E143" s="25"/>
      <c r="H143" s="25"/>
      <c r="K143" s="23">
        <f>SUM(J142:J142)</f>
        <v>41.005800000000001</v>
      </c>
    </row>
    <row r="144" spans="1:27" x14ac:dyDescent="0.35">
      <c r="B144" s="15" t="s">
        <v>166</v>
      </c>
      <c r="E144" s="25"/>
      <c r="H144" s="25"/>
      <c r="K144" s="25"/>
    </row>
    <row r="145" spans="1:27" x14ac:dyDescent="0.35">
      <c r="B145" t="s">
        <v>194</v>
      </c>
      <c r="C145" t="s">
        <v>143</v>
      </c>
      <c r="D145" t="s">
        <v>195</v>
      </c>
      <c r="E145" s="22">
        <v>0.16189999999999999</v>
      </c>
      <c r="G145" t="s">
        <v>176</v>
      </c>
      <c r="H145" s="23">
        <v>93.715299999999999</v>
      </c>
      <c r="I145" t="s">
        <v>177</v>
      </c>
      <c r="J145" s="24">
        <f>ROUND(E145* H145,5)</f>
        <v>15.172510000000001</v>
      </c>
      <c r="K145" s="25"/>
    </row>
    <row r="146" spans="1:27" x14ac:dyDescent="0.35">
      <c r="D146" s="26" t="s">
        <v>264</v>
      </c>
      <c r="E146" s="25"/>
      <c r="H146" s="25"/>
      <c r="K146" s="23">
        <f>SUM(J145:J145)</f>
        <v>15.172510000000001</v>
      </c>
    </row>
    <row r="147" spans="1:27" x14ac:dyDescent="0.35">
      <c r="E147" s="25"/>
      <c r="H147" s="25"/>
      <c r="K147" s="25"/>
    </row>
    <row r="148" spans="1:27" x14ac:dyDescent="0.35">
      <c r="D148" s="26" t="s">
        <v>191</v>
      </c>
      <c r="E148" s="25"/>
      <c r="H148" s="25">
        <v>2.5</v>
      </c>
      <c r="I148" t="s">
        <v>192</v>
      </c>
      <c r="J148">
        <f>ROUND(H148/100*K140,5)</f>
        <v>5.9466000000000001</v>
      </c>
      <c r="K148" s="25"/>
    </row>
    <row r="149" spans="1:27" x14ac:dyDescent="0.35">
      <c r="D149" s="26" t="s">
        <v>190</v>
      </c>
      <c r="E149" s="25"/>
      <c r="H149" s="25"/>
      <c r="K149" s="27">
        <f>SUM(J137:J148)</f>
        <v>299.98890999999998</v>
      </c>
    </row>
    <row r="150" spans="1:27" x14ac:dyDescent="0.35">
      <c r="D150" s="26" t="s">
        <v>193</v>
      </c>
      <c r="E150" s="25"/>
      <c r="H150" s="25"/>
      <c r="K150" s="27">
        <f>SUM(K149:K149)</f>
        <v>299.98890999999998</v>
      </c>
    </row>
    <row r="152" spans="1:27" ht="45" customHeight="1" x14ac:dyDescent="0.35">
      <c r="A152" s="19"/>
      <c r="B152" s="19" t="s">
        <v>265</v>
      </c>
      <c r="C152" s="1" t="s">
        <v>28</v>
      </c>
      <c r="D152" s="39" t="s">
        <v>266</v>
      </c>
      <c r="E152" s="40"/>
      <c r="F152" s="40"/>
      <c r="G152" s="1"/>
      <c r="H152" s="20" t="s">
        <v>169</v>
      </c>
      <c r="I152" s="41">
        <v>1</v>
      </c>
      <c r="J152" s="42"/>
      <c r="K152" s="21">
        <f>ROUND(K165,2)</f>
        <v>23.1</v>
      </c>
      <c r="L152" s="2" t="s">
        <v>267</v>
      </c>
      <c r="M152" s="1"/>
      <c r="N152" s="1"/>
      <c r="O152" s="1"/>
      <c r="P152" s="1"/>
      <c r="Q152" s="1"/>
      <c r="R152" s="1"/>
      <c r="S152" s="1"/>
      <c r="T152" s="1"/>
      <c r="U152" s="1"/>
      <c r="V152" s="1"/>
      <c r="W152" s="1"/>
      <c r="X152" s="1"/>
      <c r="Y152" s="1"/>
      <c r="Z152" s="1"/>
      <c r="AA152" s="1"/>
    </row>
    <row r="153" spans="1:27" x14ac:dyDescent="0.35">
      <c r="B153" s="15" t="s">
        <v>171</v>
      </c>
    </row>
    <row r="154" spans="1:27" x14ac:dyDescent="0.35">
      <c r="B154" t="s">
        <v>252</v>
      </c>
      <c r="C154" t="s">
        <v>173</v>
      </c>
      <c r="D154" t="s">
        <v>253</v>
      </c>
      <c r="E154" s="22">
        <v>0.16500000000000001</v>
      </c>
      <c r="F154" t="s">
        <v>175</v>
      </c>
      <c r="G154" t="s">
        <v>176</v>
      </c>
      <c r="H154" s="23">
        <v>19.52</v>
      </c>
      <c r="I154" t="s">
        <v>177</v>
      </c>
      <c r="J154" s="24">
        <f>ROUND(E154/I152* H154,5)</f>
        <v>3.2208000000000001</v>
      </c>
      <c r="K154" s="25"/>
    </row>
    <row r="155" spans="1:27" x14ac:dyDescent="0.35">
      <c r="B155" t="s">
        <v>260</v>
      </c>
      <c r="C155" t="s">
        <v>173</v>
      </c>
      <c r="D155" t="s">
        <v>261</v>
      </c>
      <c r="E155" s="22">
        <v>0.33</v>
      </c>
      <c r="F155" t="s">
        <v>175</v>
      </c>
      <c r="G155" t="s">
        <v>176</v>
      </c>
      <c r="H155" s="23">
        <v>26.28</v>
      </c>
      <c r="I155" t="s">
        <v>177</v>
      </c>
      <c r="J155" s="24">
        <f>ROUND(E155/I152* H155,5)</f>
        <v>8.6723999999999997</v>
      </c>
      <c r="K155" s="25"/>
    </row>
    <row r="156" spans="1:27" x14ac:dyDescent="0.35">
      <c r="D156" s="26" t="s">
        <v>178</v>
      </c>
      <c r="E156" s="25"/>
      <c r="H156" s="25"/>
      <c r="K156" s="23">
        <f>SUM(J154:J155)</f>
        <v>11.8932</v>
      </c>
    </row>
    <row r="157" spans="1:27" x14ac:dyDescent="0.35">
      <c r="B157" s="15" t="s">
        <v>183</v>
      </c>
      <c r="E157" s="25"/>
      <c r="H157" s="25"/>
      <c r="K157" s="25"/>
    </row>
    <row r="158" spans="1:27" x14ac:dyDescent="0.35">
      <c r="B158" t="s">
        <v>268</v>
      </c>
      <c r="C158" t="s">
        <v>25</v>
      </c>
      <c r="D158" t="s">
        <v>269</v>
      </c>
      <c r="E158" s="22">
        <v>2</v>
      </c>
      <c r="G158" t="s">
        <v>176</v>
      </c>
      <c r="H158" s="23">
        <v>2.4900000000000002</v>
      </c>
      <c r="I158" t="s">
        <v>177</v>
      </c>
      <c r="J158" s="24">
        <f>ROUND(E158* H158,5)</f>
        <v>4.9800000000000004</v>
      </c>
      <c r="K158" s="25"/>
    </row>
    <row r="159" spans="1:27" x14ac:dyDescent="0.35">
      <c r="B159" t="s">
        <v>270</v>
      </c>
      <c r="C159" t="s">
        <v>28</v>
      </c>
      <c r="D159" t="s">
        <v>271</v>
      </c>
      <c r="E159" s="22">
        <v>1.2995000000000001</v>
      </c>
      <c r="G159" t="s">
        <v>176</v>
      </c>
      <c r="H159" s="23">
        <v>3.64</v>
      </c>
      <c r="I159" t="s">
        <v>177</v>
      </c>
      <c r="J159" s="24">
        <f>ROUND(E159* H159,5)</f>
        <v>4.7301799999999998</v>
      </c>
      <c r="K159" s="25"/>
    </row>
    <row r="160" spans="1:27" x14ac:dyDescent="0.35">
      <c r="B160" t="s">
        <v>272</v>
      </c>
      <c r="C160" t="s">
        <v>25</v>
      </c>
      <c r="D160" t="s">
        <v>273</v>
      </c>
      <c r="E160" s="22">
        <v>4.4000000000000004</v>
      </c>
      <c r="G160" t="s">
        <v>176</v>
      </c>
      <c r="H160" s="23">
        <v>0.26</v>
      </c>
      <c r="I160" t="s">
        <v>177</v>
      </c>
      <c r="J160" s="24">
        <f>ROUND(E160* H160,5)</f>
        <v>1.1439999999999999</v>
      </c>
      <c r="K160" s="25"/>
    </row>
    <row r="161" spans="1:27" x14ac:dyDescent="0.35">
      <c r="D161" s="26" t="s">
        <v>189</v>
      </c>
      <c r="E161" s="25"/>
      <c r="H161" s="25"/>
      <c r="K161" s="23">
        <f>SUM(J158:J160)</f>
        <v>10.854180000000001</v>
      </c>
    </row>
    <row r="162" spans="1:27" x14ac:dyDescent="0.35">
      <c r="E162" s="25"/>
      <c r="H162" s="25"/>
      <c r="K162" s="25"/>
    </row>
    <row r="163" spans="1:27" x14ac:dyDescent="0.35">
      <c r="D163" s="26" t="s">
        <v>191</v>
      </c>
      <c r="E163" s="25"/>
      <c r="H163" s="25">
        <v>3</v>
      </c>
      <c r="I163" t="s">
        <v>192</v>
      </c>
      <c r="J163">
        <f>ROUND(H163/100*K156,5)</f>
        <v>0.35680000000000001</v>
      </c>
      <c r="K163" s="25"/>
    </row>
    <row r="164" spans="1:27" x14ac:dyDescent="0.35">
      <c r="D164" s="26" t="s">
        <v>190</v>
      </c>
      <c r="E164" s="25"/>
      <c r="H164" s="25"/>
      <c r="K164" s="27">
        <f>SUM(J153:J163)</f>
        <v>23.104179999999999</v>
      </c>
    </row>
    <row r="165" spans="1:27" x14ac:dyDescent="0.35">
      <c r="D165" s="26" t="s">
        <v>193</v>
      </c>
      <c r="E165" s="25"/>
      <c r="H165" s="25"/>
      <c r="K165" s="27">
        <f>SUM(K164:K164)</f>
        <v>23.104179999999999</v>
      </c>
    </row>
    <row r="167" spans="1:27" ht="45" customHeight="1" x14ac:dyDescent="0.35">
      <c r="A167" s="19"/>
      <c r="B167" s="19" t="s">
        <v>274</v>
      </c>
      <c r="C167" s="1" t="s">
        <v>28</v>
      </c>
      <c r="D167" s="39" t="s">
        <v>275</v>
      </c>
      <c r="E167" s="40"/>
      <c r="F167" s="40"/>
      <c r="G167" s="1"/>
      <c r="H167" s="20" t="s">
        <v>169</v>
      </c>
      <c r="I167" s="41">
        <v>1</v>
      </c>
      <c r="J167" s="42"/>
      <c r="K167" s="21">
        <f>ROUND(K180,2)</f>
        <v>16.350000000000001</v>
      </c>
      <c r="L167" s="2" t="s">
        <v>276</v>
      </c>
      <c r="M167" s="1"/>
      <c r="N167" s="1"/>
      <c r="O167" s="1"/>
      <c r="P167" s="1"/>
      <c r="Q167" s="1"/>
      <c r="R167" s="1"/>
      <c r="S167" s="1"/>
      <c r="T167" s="1"/>
      <c r="U167" s="1"/>
      <c r="V167" s="1"/>
      <c r="W167" s="1"/>
      <c r="X167" s="1"/>
      <c r="Y167" s="1"/>
      <c r="Z167" s="1"/>
      <c r="AA167" s="1"/>
    </row>
    <row r="168" spans="1:27" x14ac:dyDescent="0.35">
      <c r="B168" s="15" t="s">
        <v>171</v>
      </c>
    </row>
    <row r="169" spans="1:27" x14ac:dyDescent="0.35">
      <c r="B169" t="s">
        <v>277</v>
      </c>
      <c r="C169" t="s">
        <v>173</v>
      </c>
      <c r="D169" t="s">
        <v>278</v>
      </c>
      <c r="E169" s="22">
        <v>0.3</v>
      </c>
      <c r="F169" t="s">
        <v>175</v>
      </c>
      <c r="G169" t="s">
        <v>176</v>
      </c>
      <c r="H169" s="23">
        <v>23.38</v>
      </c>
      <c r="I169" t="s">
        <v>177</v>
      </c>
      <c r="J169" s="24">
        <f>ROUND(E169/I167* H169,5)</f>
        <v>7.0140000000000002</v>
      </c>
      <c r="K169" s="25"/>
    </row>
    <row r="170" spans="1:27" x14ac:dyDescent="0.35">
      <c r="B170" t="s">
        <v>279</v>
      </c>
      <c r="C170" t="s">
        <v>173</v>
      </c>
      <c r="D170" t="s">
        <v>280</v>
      </c>
      <c r="E170" s="22">
        <v>0.15</v>
      </c>
      <c r="F170" t="s">
        <v>175</v>
      </c>
      <c r="G170" t="s">
        <v>176</v>
      </c>
      <c r="H170" s="23">
        <v>20.76</v>
      </c>
      <c r="I170" t="s">
        <v>177</v>
      </c>
      <c r="J170" s="24">
        <f>ROUND(E170/I167* H170,5)</f>
        <v>3.1139999999999999</v>
      </c>
      <c r="K170" s="25"/>
    </row>
    <row r="171" spans="1:27" x14ac:dyDescent="0.35">
      <c r="D171" s="26" t="s">
        <v>178</v>
      </c>
      <c r="E171" s="25"/>
      <c r="H171" s="25"/>
      <c r="K171" s="23">
        <f>SUM(J169:J170)</f>
        <v>10.128</v>
      </c>
    </row>
    <row r="172" spans="1:27" x14ac:dyDescent="0.35">
      <c r="B172" s="15" t="s">
        <v>183</v>
      </c>
      <c r="E172" s="25"/>
      <c r="H172" s="25"/>
      <c r="K172" s="25"/>
    </row>
    <row r="173" spans="1:27" x14ac:dyDescent="0.35">
      <c r="B173" t="s">
        <v>281</v>
      </c>
      <c r="C173" t="s">
        <v>28</v>
      </c>
      <c r="D173" t="s">
        <v>282</v>
      </c>
      <c r="E173" s="22">
        <v>1.071</v>
      </c>
      <c r="G173" t="s">
        <v>176</v>
      </c>
      <c r="H173" s="23">
        <v>4.5</v>
      </c>
      <c r="I173" t="s">
        <v>177</v>
      </c>
      <c r="J173" s="24">
        <f>ROUND(E173* H173,5)</f>
        <v>4.8194999999999997</v>
      </c>
      <c r="K173" s="25"/>
    </row>
    <row r="174" spans="1:27" x14ac:dyDescent="0.35">
      <c r="B174" t="s">
        <v>283</v>
      </c>
      <c r="C174" t="s">
        <v>284</v>
      </c>
      <c r="D174" t="s">
        <v>285</v>
      </c>
      <c r="E174" s="22">
        <v>2.5000000000000001E-2</v>
      </c>
      <c r="G174" t="s">
        <v>176</v>
      </c>
      <c r="H174" s="23">
        <v>14.13</v>
      </c>
      <c r="I174" t="s">
        <v>177</v>
      </c>
      <c r="J174" s="24">
        <f>ROUND(E174* H174,5)</f>
        <v>0.35325000000000001</v>
      </c>
      <c r="K174" s="25"/>
    </row>
    <row r="175" spans="1:27" x14ac:dyDescent="0.35">
      <c r="B175" t="s">
        <v>286</v>
      </c>
      <c r="C175" t="s">
        <v>25</v>
      </c>
      <c r="D175" t="s">
        <v>287</v>
      </c>
      <c r="E175" s="22">
        <v>6</v>
      </c>
      <c r="G175" t="s">
        <v>176</v>
      </c>
      <c r="H175" s="23">
        <v>0.15</v>
      </c>
      <c r="I175" t="s">
        <v>177</v>
      </c>
      <c r="J175" s="24">
        <f>ROUND(E175* H175,5)</f>
        <v>0.9</v>
      </c>
      <c r="K175" s="25"/>
    </row>
    <row r="176" spans="1:27" x14ac:dyDescent="0.35">
      <c r="D176" s="26" t="s">
        <v>189</v>
      </c>
      <c r="E176" s="25"/>
      <c r="H176" s="25"/>
      <c r="K176" s="23">
        <f>SUM(J173:J175)</f>
        <v>6.0727500000000001</v>
      </c>
    </row>
    <row r="177" spans="1:27" x14ac:dyDescent="0.35">
      <c r="E177" s="25"/>
      <c r="H177" s="25"/>
      <c r="K177" s="25"/>
    </row>
    <row r="178" spans="1:27" x14ac:dyDescent="0.35">
      <c r="D178" s="26" t="s">
        <v>191</v>
      </c>
      <c r="E178" s="25"/>
      <c r="H178" s="25">
        <v>1.5</v>
      </c>
      <c r="I178" t="s">
        <v>192</v>
      </c>
      <c r="J178">
        <f>ROUND(H178/100*K171,5)</f>
        <v>0.15192</v>
      </c>
      <c r="K178" s="25"/>
    </row>
    <row r="179" spans="1:27" x14ac:dyDescent="0.35">
      <c r="D179" s="26" t="s">
        <v>190</v>
      </c>
      <c r="E179" s="25"/>
      <c r="H179" s="25"/>
      <c r="K179" s="27">
        <f>SUM(J168:J178)</f>
        <v>16.35267</v>
      </c>
    </row>
    <row r="180" spans="1:27" x14ac:dyDescent="0.35">
      <c r="D180" s="26" t="s">
        <v>193</v>
      </c>
      <c r="E180" s="25"/>
      <c r="H180" s="25"/>
      <c r="K180" s="27">
        <f>SUM(K179:K179)</f>
        <v>16.35267</v>
      </c>
    </row>
    <row r="182" spans="1:27" ht="45" customHeight="1" x14ac:dyDescent="0.35">
      <c r="A182" s="19"/>
      <c r="B182" s="19" t="s">
        <v>288</v>
      </c>
      <c r="C182" s="1" t="s">
        <v>15</v>
      </c>
      <c r="D182" s="39" t="s">
        <v>289</v>
      </c>
      <c r="E182" s="40"/>
      <c r="F182" s="40"/>
      <c r="G182" s="1"/>
      <c r="H182" s="20" t="s">
        <v>169</v>
      </c>
      <c r="I182" s="41">
        <v>1</v>
      </c>
      <c r="J182" s="42"/>
      <c r="K182" s="21">
        <f>ROUND(K197,2)</f>
        <v>25.88</v>
      </c>
      <c r="L182" s="2" t="s">
        <v>290</v>
      </c>
      <c r="M182" s="1"/>
      <c r="N182" s="1"/>
      <c r="O182" s="1"/>
      <c r="P182" s="1"/>
      <c r="Q182" s="1"/>
      <c r="R182" s="1"/>
      <c r="S182" s="1"/>
      <c r="T182" s="1"/>
      <c r="U182" s="1"/>
      <c r="V182" s="1"/>
      <c r="W182" s="1"/>
      <c r="X182" s="1"/>
      <c r="Y182" s="1"/>
      <c r="Z182" s="1"/>
      <c r="AA182" s="1"/>
    </row>
    <row r="183" spans="1:27" x14ac:dyDescent="0.35">
      <c r="B183" s="15" t="s">
        <v>171</v>
      </c>
    </row>
    <row r="184" spans="1:27" x14ac:dyDescent="0.35">
      <c r="B184" t="s">
        <v>260</v>
      </c>
      <c r="C184" t="s">
        <v>173</v>
      </c>
      <c r="D184" t="s">
        <v>261</v>
      </c>
      <c r="E184" s="22">
        <v>0.66</v>
      </c>
      <c r="F184" t="s">
        <v>175</v>
      </c>
      <c r="G184" t="s">
        <v>176</v>
      </c>
      <c r="H184" s="23">
        <v>26.28</v>
      </c>
      <c r="I184" t="s">
        <v>177</v>
      </c>
      <c r="J184" s="24">
        <f>ROUND(E184/I182* H184,5)</f>
        <v>17.344799999999999</v>
      </c>
      <c r="K184" s="25"/>
    </row>
    <row r="185" spans="1:27" x14ac:dyDescent="0.35">
      <c r="B185" t="s">
        <v>252</v>
      </c>
      <c r="C185" t="s">
        <v>173</v>
      </c>
      <c r="D185" t="s">
        <v>253</v>
      </c>
      <c r="E185" s="22">
        <v>0.33</v>
      </c>
      <c r="F185" t="s">
        <v>175</v>
      </c>
      <c r="G185" t="s">
        <v>176</v>
      </c>
      <c r="H185" s="23">
        <v>19.52</v>
      </c>
      <c r="I185" t="s">
        <v>177</v>
      </c>
      <c r="J185" s="24">
        <f>ROUND(E185/I182* H185,5)</f>
        <v>6.4416000000000002</v>
      </c>
      <c r="K185" s="25"/>
    </row>
    <row r="186" spans="1:27" x14ac:dyDescent="0.35">
      <c r="D186" s="26" t="s">
        <v>178</v>
      </c>
      <c r="E186" s="25"/>
      <c r="H186" s="25"/>
      <c r="K186" s="23">
        <f>SUM(J184:J185)</f>
        <v>23.7864</v>
      </c>
    </row>
    <row r="187" spans="1:27" x14ac:dyDescent="0.35">
      <c r="B187" s="15" t="s">
        <v>179</v>
      </c>
      <c r="E187" s="25"/>
      <c r="H187" s="25"/>
      <c r="K187" s="25"/>
    </row>
    <row r="188" spans="1:27" x14ac:dyDescent="0.35">
      <c r="B188" t="s">
        <v>291</v>
      </c>
      <c r="C188" t="s">
        <v>173</v>
      </c>
      <c r="D188" t="s">
        <v>292</v>
      </c>
      <c r="E188" s="22">
        <v>0.33</v>
      </c>
      <c r="F188" t="s">
        <v>175</v>
      </c>
      <c r="G188" t="s">
        <v>176</v>
      </c>
      <c r="H188" s="23">
        <v>1.42</v>
      </c>
      <c r="I188" t="s">
        <v>177</v>
      </c>
      <c r="J188" s="24">
        <f>ROUND(E188/I182* H188,5)</f>
        <v>0.46860000000000002</v>
      </c>
      <c r="K188" s="25"/>
    </row>
    <row r="189" spans="1:27" x14ac:dyDescent="0.35">
      <c r="D189" s="26" t="s">
        <v>182</v>
      </c>
      <c r="E189" s="25"/>
      <c r="H189" s="25"/>
      <c r="K189" s="23">
        <f>SUM(J188:J188)</f>
        <v>0.46860000000000002</v>
      </c>
    </row>
    <row r="190" spans="1:27" x14ac:dyDescent="0.35">
      <c r="B190" s="15" t="s">
        <v>183</v>
      </c>
      <c r="E190" s="25"/>
      <c r="H190" s="25"/>
      <c r="K190" s="25"/>
    </row>
    <row r="191" spans="1:27" x14ac:dyDescent="0.35">
      <c r="B191" t="s">
        <v>197</v>
      </c>
      <c r="C191" t="s">
        <v>143</v>
      </c>
      <c r="D191" t="s">
        <v>198</v>
      </c>
      <c r="E191" s="22">
        <v>7.1000000000000004E-3</v>
      </c>
      <c r="G191" t="s">
        <v>176</v>
      </c>
      <c r="H191" s="23">
        <v>1.88</v>
      </c>
      <c r="I191" t="s">
        <v>177</v>
      </c>
      <c r="J191" s="24">
        <f>ROUND(E191* H191,5)</f>
        <v>1.3350000000000001E-2</v>
      </c>
      <c r="K191" s="25"/>
    </row>
    <row r="192" spans="1:27" x14ac:dyDescent="0.35">
      <c r="B192" t="s">
        <v>293</v>
      </c>
      <c r="C192" t="s">
        <v>185</v>
      </c>
      <c r="D192" t="s">
        <v>294</v>
      </c>
      <c r="E192" s="22">
        <v>2.2700000000000001E-2</v>
      </c>
      <c r="G192" t="s">
        <v>176</v>
      </c>
      <c r="H192" s="23">
        <v>44.93</v>
      </c>
      <c r="I192" t="s">
        <v>177</v>
      </c>
      <c r="J192" s="24">
        <f>ROUND(E192* H192,5)</f>
        <v>1.0199100000000001</v>
      </c>
      <c r="K192" s="25"/>
    </row>
    <row r="193" spans="1:27" x14ac:dyDescent="0.35">
      <c r="D193" s="26" t="s">
        <v>189</v>
      </c>
      <c r="E193" s="25"/>
      <c r="H193" s="25"/>
      <c r="K193" s="23">
        <f>SUM(J191:J192)</f>
        <v>1.0332600000000001</v>
      </c>
    </row>
    <row r="194" spans="1:27" x14ac:dyDescent="0.35">
      <c r="E194" s="25"/>
      <c r="H194" s="25"/>
      <c r="K194" s="25"/>
    </row>
    <row r="195" spans="1:27" x14ac:dyDescent="0.35">
      <c r="D195" s="26" t="s">
        <v>191</v>
      </c>
      <c r="E195" s="25"/>
      <c r="H195" s="25">
        <v>2.5</v>
      </c>
      <c r="I195" t="s">
        <v>192</v>
      </c>
      <c r="J195">
        <f>ROUND(H195/100*K186,5)</f>
        <v>0.59465999999999997</v>
      </c>
      <c r="K195" s="25"/>
    </row>
    <row r="196" spans="1:27" x14ac:dyDescent="0.35">
      <c r="D196" s="26" t="s">
        <v>190</v>
      </c>
      <c r="E196" s="25"/>
      <c r="H196" s="25"/>
      <c r="K196" s="27">
        <f>SUM(J183:J195)</f>
        <v>25.882919999999999</v>
      </c>
    </row>
    <row r="197" spans="1:27" x14ac:dyDescent="0.35">
      <c r="D197" s="26" t="s">
        <v>193</v>
      </c>
      <c r="E197" s="25"/>
      <c r="H197" s="25"/>
      <c r="K197" s="27">
        <f>SUM(K196:K196)</f>
        <v>25.882919999999999</v>
      </c>
    </row>
    <row r="199" spans="1:27" ht="45" customHeight="1" x14ac:dyDescent="0.35">
      <c r="A199" s="19"/>
      <c r="B199" s="19" t="s">
        <v>295</v>
      </c>
      <c r="C199" s="1" t="s">
        <v>15</v>
      </c>
      <c r="D199" s="39" t="s">
        <v>296</v>
      </c>
      <c r="E199" s="40"/>
      <c r="F199" s="40"/>
      <c r="G199" s="1"/>
      <c r="H199" s="20" t="s">
        <v>169</v>
      </c>
      <c r="I199" s="41">
        <v>1</v>
      </c>
      <c r="J199" s="42"/>
      <c r="K199" s="21">
        <f>ROUND(K215,2)</f>
        <v>8.75</v>
      </c>
      <c r="L199" s="2" t="s">
        <v>297</v>
      </c>
      <c r="M199" s="1"/>
      <c r="N199" s="1"/>
      <c r="O199" s="1"/>
      <c r="P199" s="1"/>
      <c r="Q199" s="1"/>
      <c r="R199" s="1"/>
      <c r="S199" s="1"/>
      <c r="T199" s="1"/>
      <c r="U199" s="1"/>
      <c r="V199" s="1"/>
      <c r="W199" s="1"/>
      <c r="X199" s="1"/>
      <c r="Y199" s="1"/>
      <c r="Z199" s="1"/>
      <c r="AA199" s="1"/>
    </row>
    <row r="200" spans="1:27" x14ac:dyDescent="0.35">
      <c r="B200" s="15" t="s">
        <v>171</v>
      </c>
    </row>
    <row r="201" spans="1:27" x14ac:dyDescent="0.35">
      <c r="B201" t="s">
        <v>298</v>
      </c>
      <c r="C201" t="s">
        <v>173</v>
      </c>
      <c r="D201" t="s">
        <v>299</v>
      </c>
      <c r="E201" s="22">
        <v>0.12</v>
      </c>
      <c r="F201" t="s">
        <v>175</v>
      </c>
      <c r="G201" t="s">
        <v>176</v>
      </c>
      <c r="H201" s="23">
        <v>23.38</v>
      </c>
      <c r="I201" t="s">
        <v>177</v>
      </c>
      <c r="J201" s="24">
        <f>ROUND(E201/I199* H201,5)</f>
        <v>2.8056000000000001</v>
      </c>
      <c r="K201" s="25"/>
    </row>
    <row r="202" spans="1:27" x14ac:dyDescent="0.35">
      <c r="B202" t="s">
        <v>252</v>
      </c>
      <c r="C202" t="s">
        <v>173</v>
      </c>
      <c r="D202" t="s">
        <v>253</v>
      </c>
      <c r="E202" s="22">
        <v>0.12</v>
      </c>
      <c r="F202" t="s">
        <v>175</v>
      </c>
      <c r="G202" t="s">
        <v>176</v>
      </c>
      <c r="H202" s="23">
        <v>19.52</v>
      </c>
      <c r="I202" t="s">
        <v>177</v>
      </c>
      <c r="J202" s="24">
        <f>ROUND(E202/I199* H202,5)</f>
        <v>2.3424</v>
      </c>
      <c r="K202" s="25"/>
    </row>
    <row r="203" spans="1:27" x14ac:dyDescent="0.35">
      <c r="D203" s="26" t="s">
        <v>178</v>
      </c>
      <c r="E203" s="25"/>
      <c r="H203" s="25"/>
      <c r="K203" s="23">
        <f>SUM(J201:J202)</f>
        <v>5.1479999999999997</v>
      </c>
    </row>
    <row r="204" spans="1:27" x14ac:dyDescent="0.35">
      <c r="B204" s="15" t="s">
        <v>179</v>
      </c>
      <c r="E204" s="25"/>
      <c r="H204" s="25"/>
      <c r="K204" s="25"/>
    </row>
    <row r="205" spans="1:27" x14ac:dyDescent="0.35">
      <c r="B205" t="s">
        <v>300</v>
      </c>
      <c r="C205" t="s">
        <v>173</v>
      </c>
      <c r="D205" t="s">
        <v>301</v>
      </c>
      <c r="E205" s="22">
        <v>0.12</v>
      </c>
      <c r="F205" t="s">
        <v>175</v>
      </c>
      <c r="G205" t="s">
        <v>176</v>
      </c>
      <c r="H205" s="23">
        <v>15.09</v>
      </c>
      <c r="I205" t="s">
        <v>177</v>
      </c>
      <c r="J205" s="24">
        <f>ROUND(E205/I199* H205,5)</f>
        <v>1.8108</v>
      </c>
      <c r="K205" s="25"/>
    </row>
    <row r="206" spans="1:27" x14ac:dyDescent="0.35">
      <c r="B206" t="s">
        <v>302</v>
      </c>
      <c r="C206" t="s">
        <v>173</v>
      </c>
      <c r="D206" t="s">
        <v>303</v>
      </c>
      <c r="E206" s="22">
        <v>0.12</v>
      </c>
      <c r="F206" t="s">
        <v>175</v>
      </c>
      <c r="G206" t="s">
        <v>176</v>
      </c>
      <c r="H206" s="23">
        <v>4.3</v>
      </c>
      <c r="I206" t="s">
        <v>177</v>
      </c>
      <c r="J206" s="24">
        <f>ROUND(E206/I199* H206,5)</f>
        <v>0.51600000000000001</v>
      </c>
      <c r="K206" s="25"/>
    </row>
    <row r="207" spans="1:27" x14ac:dyDescent="0.35">
      <c r="D207" s="26" t="s">
        <v>182</v>
      </c>
      <c r="E207" s="25"/>
      <c r="H207" s="25"/>
      <c r="K207" s="23">
        <f>SUM(J205:J206)</f>
        <v>2.3268</v>
      </c>
    </row>
    <row r="208" spans="1:27" x14ac:dyDescent="0.35">
      <c r="B208" s="15" t="s">
        <v>183</v>
      </c>
      <c r="E208" s="25"/>
      <c r="H208" s="25"/>
      <c r="K208" s="25"/>
    </row>
    <row r="209" spans="1:27" x14ac:dyDescent="0.35">
      <c r="B209" t="s">
        <v>304</v>
      </c>
      <c r="C209" t="s">
        <v>239</v>
      </c>
      <c r="D209" t="s">
        <v>305</v>
      </c>
      <c r="E209" s="22">
        <v>2</v>
      </c>
      <c r="G209" t="s">
        <v>176</v>
      </c>
      <c r="H209" s="23">
        <v>0.32</v>
      </c>
      <c r="I209" t="s">
        <v>177</v>
      </c>
      <c r="J209" s="24">
        <f>ROUND(E209* H209,5)</f>
        <v>0.64</v>
      </c>
      <c r="K209" s="25"/>
    </row>
    <row r="210" spans="1:27" x14ac:dyDescent="0.35">
      <c r="B210" t="s">
        <v>306</v>
      </c>
      <c r="C210" t="s">
        <v>185</v>
      </c>
      <c r="D210" t="s">
        <v>307</v>
      </c>
      <c r="E210" s="22">
        <v>0.03</v>
      </c>
      <c r="G210" t="s">
        <v>176</v>
      </c>
      <c r="H210" s="23">
        <v>17</v>
      </c>
      <c r="I210" t="s">
        <v>177</v>
      </c>
      <c r="J210" s="24">
        <f>ROUND(E210* H210,5)</f>
        <v>0.51</v>
      </c>
      <c r="K210" s="25"/>
    </row>
    <row r="211" spans="1:27" x14ac:dyDescent="0.35">
      <c r="D211" s="26" t="s">
        <v>189</v>
      </c>
      <c r="E211" s="25"/>
      <c r="H211" s="25"/>
      <c r="K211" s="23">
        <f>SUM(J209:J210)</f>
        <v>1.1499999999999999</v>
      </c>
    </row>
    <row r="212" spans="1:27" x14ac:dyDescent="0.35">
      <c r="E212" s="25"/>
      <c r="H212" s="25"/>
      <c r="K212" s="25"/>
    </row>
    <row r="213" spans="1:27" x14ac:dyDescent="0.35">
      <c r="D213" s="26" t="s">
        <v>191</v>
      </c>
      <c r="E213" s="25"/>
      <c r="H213" s="25">
        <v>2.5</v>
      </c>
      <c r="I213" t="s">
        <v>192</v>
      </c>
      <c r="J213">
        <f>ROUND(H213/100*K203,5)</f>
        <v>0.12870000000000001</v>
      </c>
      <c r="K213" s="25"/>
    </row>
    <row r="214" spans="1:27" x14ac:dyDescent="0.35">
      <c r="D214" s="26" t="s">
        <v>190</v>
      </c>
      <c r="E214" s="25"/>
      <c r="H214" s="25"/>
      <c r="K214" s="27">
        <f>SUM(J200:J213)</f>
        <v>8.7535000000000007</v>
      </c>
    </row>
    <row r="215" spans="1:27" x14ac:dyDescent="0.35">
      <c r="D215" s="26" t="s">
        <v>193</v>
      </c>
      <c r="E215" s="25"/>
      <c r="H215" s="25"/>
      <c r="K215" s="27">
        <f>SUM(K214:K214)</f>
        <v>8.7535000000000007</v>
      </c>
    </row>
    <row r="217" spans="1:27" ht="45" customHeight="1" x14ac:dyDescent="0.35">
      <c r="A217" s="19"/>
      <c r="B217" s="19" t="s">
        <v>308</v>
      </c>
      <c r="C217" s="1" t="s">
        <v>15</v>
      </c>
      <c r="D217" s="39" t="s">
        <v>309</v>
      </c>
      <c r="E217" s="40"/>
      <c r="F217" s="40"/>
      <c r="G217" s="1"/>
      <c r="H217" s="20" t="s">
        <v>169</v>
      </c>
      <c r="I217" s="41">
        <v>1</v>
      </c>
      <c r="J217" s="42"/>
      <c r="K217" s="21">
        <f>ROUND(K230,2)</f>
        <v>13.53</v>
      </c>
      <c r="L217" s="2" t="s">
        <v>310</v>
      </c>
      <c r="M217" s="1"/>
      <c r="N217" s="1"/>
      <c r="O217" s="1"/>
      <c r="P217" s="1"/>
      <c r="Q217" s="1"/>
      <c r="R217" s="1"/>
      <c r="S217" s="1"/>
      <c r="T217" s="1"/>
      <c r="U217" s="1"/>
      <c r="V217" s="1"/>
      <c r="W217" s="1"/>
      <c r="X217" s="1"/>
      <c r="Y217" s="1"/>
      <c r="Z217" s="1"/>
      <c r="AA217" s="1"/>
    </row>
    <row r="218" spans="1:27" x14ac:dyDescent="0.35">
      <c r="B218" s="15" t="s">
        <v>171</v>
      </c>
    </row>
    <row r="219" spans="1:27" x14ac:dyDescent="0.35">
      <c r="B219" t="s">
        <v>229</v>
      </c>
      <c r="C219" t="s">
        <v>173</v>
      </c>
      <c r="D219" t="s">
        <v>230</v>
      </c>
      <c r="E219" s="22">
        <v>0.15</v>
      </c>
      <c r="F219" t="s">
        <v>175</v>
      </c>
      <c r="G219" t="s">
        <v>176</v>
      </c>
      <c r="H219" s="23">
        <v>23.38</v>
      </c>
      <c r="I219" t="s">
        <v>177</v>
      </c>
      <c r="J219" s="24">
        <f>ROUND(E219/I217* H219,5)</f>
        <v>3.5070000000000001</v>
      </c>
      <c r="K219" s="25"/>
    </row>
    <row r="220" spans="1:27" x14ac:dyDescent="0.35">
      <c r="B220" t="s">
        <v>227</v>
      </c>
      <c r="C220" t="s">
        <v>173</v>
      </c>
      <c r="D220" t="s">
        <v>228</v>
      </c>
      <c r="E220" s="22">
        <v>1.4999999999999999E-2</v>
      </c>
      <c r="F220" t="s">
        <v>175</v>
      </c>
      <c r="G220" t="s">
        <v>176</v>
      </c>
      <c r="H220" s="23">
        <v>20.76</v>
      </c>
      <c r="I220" t="s">
        <v>177</v>
      </c>
      <c r="J220" s="24">
        <f>ROUND(E220/I217* H220,5)</f>
        <v>0.31140000000000001</v>
      </c>
      <c r="K220" s="25"/>
    </row>
    <row r="221" spans="1:27" x14ac:dyDescent="0.35">
      <c r="D221" s="26" t="s">
        <v>178</v>
      </c>
      <c r="E221" s="25"/>
      <c r="H221" s="25"/>
      <c r="K221" s="23">
        <f>SUM(J219:J220)</f>
        <v>3.8184</v>
      </c>
    </row>
    <row r="222" spans="1:27" x14ac:dyDescent="0.35">
      <c r="B222" s="15" t="s">
        <v>183</v>
      </c>
      <c r="E222" s="25"/>
      <c r="H222" s="25"/>
      <c r="K222" s="25"/>
    </row>
    <row r="223" spans="1:27" x14ac:dyDescent="0.35">
      <c r="B223" t="s">
        <v>311</v>
      </c>
      <c r="C223" t="s">
        <v>200</v>
      </c>
      <c r="D223" t="s">
        <v>312</v>
      </c>
      <c r="E223" s="22">
        <v>0.22850000000000001</v>
      </c>
      <c r="G223" t="s">
        <v>176</v>
      </c>
      <c r="H223" s="23">
        <v>20.04</v>
      </c>
      <c r="I223" t="s">
        <v>177</v>
      </c>
      <c r="J223" s="24">
        <f>ROUND(E223* H223,5)</f>
        <v>4.5791399999999998</v>
      </c>
      <c r="K223" s="25"/>
    </row>
    <row r="224" spans="1:27" x14ac:dyDescent="0.35">
      <c r="B224" t="s">
        <v>313</v>
      </c>
      <c r="C224" t="s">
        <v>200</v>
      </c>
      <c r="D224" t="s">
        <v>314</v>
      </c>
      <c r="E224" s="22">
        <v>0.14280000000000001</v>
      </c>
      <c r="G224" t="s">
        <v>176</v>
      </c>
      <c r="H224" s="23">
        <v>4.07</v>
      </c>
      <c r="I224" t="s">
        <v>177</v>
      </c>
      <c r="J224" s="24">
        <f>ROUND(E224* H224,5)</f>
        <v>0.58120000000000005</v>
      </c>
      <c r="K224" s="25"/>
    </row>
    <row r="225" spans="1:27" x14ac:dyDescent="0.35">
      <c r="B225" t="s">
        <v>315</v>
      </c>
      <c r="C225" t="s">
        <v>200</v>
      </c>
      <c r="D225" t="s">
        <v>316</v>
      </c>
      <c r="E225" s="22">
        <v>0.39779999999999999</v>
      </c>
      <c r="G225" t="s">
        <v>176</v>
      </c>
      <c r="H225" s="23">
        <v>11.3</v>
      </c>
      <c r="I225" t="s">
        <v>177</v>
      </c>
      <c r="J225" s="24">
        <f>ROUND(E225* H225,5)</f>
        <v>4.4951400000000001</v>
      </c>
      <c r="K225" s="25"/>
    </row>
    <row r="226" spans="1:27" x14ac:dyDescent="0.35">
      <c r="D226" s="26" t="s">
        <v>189</v>
      </c>
      <c r="E226" s="25"/>
      <c r="H226" s="25"/>
      <c r="K226" s="23">
        <f>SUM(J223:J225)</f>
        <v>9.6554800000000007</v>
      </c>
    </row>
    <row r="227" spans="1:27" x14ac:dyDescent="0.35">
      <c r="E227" s="25"/>
      <c r="H227" s="25"/>
      <c r="K227" s="25"/>
    </row>
    <row r="228" spans="1:27" x14ac:dyDescent="0.35">
      <c r="D228" s="26" t="s">
        <v>191</v>
      </c>
      <c r="E228" s="25"/>
      <c r="H228" s="25">
        <v>1.5</v>
      </c>
      <c r="I228" t="s">
        <v>192</v>
      </c>
      <c r="J228">
        <f>ROUND(H228/100*K221,5)</f>
        <v>5.7279999999999998E-2</v>
      </c>
      <c r="K228" s="25"/>
    </row>
    <row r="229" spans="1:27" x14ac:dyDescent="0.35">
      <c r="D229" s="26" t="s">
        <v>190</v>
      </c>
      <c r="E229" s="25"/>
      <c r="H229" s="25"/>
      <c r="K229" s="27">
        <f>SUM(J218:J228)</f>
        <v>13.531160000000002</v>
      </c>
    </row>
    <row r="230" spans="1:27" x14ac:dyDescent="0.35">
      <c r="D230" s="26" t="s">
        <v>193</v>
      </c>
      <c r="E230" s="25"/>
      <c r="H230" s="25"/>
      <c r="K230" s="27">
        <f>SUM(K229:K229)</f>
        <v>13.531160000000002</v>
      </c>
    </row>
    <row r="232" spans="1:27" ht="45" customHeight="1" x14ac:dyDescent="0.35">
      <c r="A232" s="19"/>
      <c r="B232" s="19" t="s">
        <v>317</v>
      </c>
      <c r="C232" s="1" t="s">
        <v>15</v>
      </c>
      <c r="D232" s="39" t="s">
        <v>318</v>
      </c>
      <c r="E232" s="40"/>
      <c r="F232" s="40"/>
      <c r="G232" s="1"/>
      <c r="H232" s="20" t="s">
        <v>169</v>
      </c>
      <c r="I232" s="41">
        <v>1</v>
      </c>
      <c r="J232" s="42"/>
      <c r="K232" s="21">
        <f>ROUND(K249,2)</f>
        <v>31</v>
      </c>
      <c r="L232" s="2" t="s">
        <v>319</v>
      </c>
      <c r="M232" s="1"/>
      <c r="N232" s="1"/>
      <c r="O232" s="1"/>
      <c r="P232" s="1"/>
      <c r="Q232" s="1"/>
      <c r="R232" s="1"/>
      <c r="S232" s="1"/>
      <c r="T232" s="1"/>
      <c r="U232" s="1"/>
      <c r="V232" s="1"/>
      <c r="W232" s="1"/>
      <c r="X232" s="1"/>
      <c r="Y232" s="1"/>
      <c r="Z232" s="1"/>
      <c r="AA232" s="1"/>
    </row>
    <row r="233" spans="1:27" x14ac:dyDescent="0.35">
      <c r="B233" s="15" t="s">
        <v>171</v>
      </c>
    </row>
    <row r="234" spans="1:27" x14ac:dyDescent="0.35">
      <c r="B234" t="s">
        <v>252</v>
      </c>
      <c r="C234" t="s">
        <v>173</v>
      </c>
      <c r="D234" t="s">
        <v>253</v>
      </c>
      <c r="E234" s="22">
        <v>0.36</v>
      </c>
      <c r="F234" t="s">
        <v>175</v>
      </c>
      <c r="G234" t="s">
        <v>176</v>
      </c>
      <c r="H234" s="23">
        <v>19.52</v>
      </c>
      <c r="I234" t="s">
        <v>177</v>
      </c>
      <c r="J234" s="24">
        <f>ROUND(E234/I232* H234,5)</f>
        <v>7.0271999999999997</v>
      </c>
      <c r="K234" s="25"/>
    </row>
    <row r="235" spans="1:27" x14ac:dyDescent="0.35">
      <c r="B235" t="s">
        <v>260</v>
      </c>
      <c r="C235" t="s">
        <v>173</v>
      </c>
      <c r="D235" t="s">
        <v>261</v>
      </c>
      <c r="E235" s="22">
        <v>0.54</v>
      </c>
      <c r="F235" t="s">
        <v>175</v>
      </c>
      <c r="G235" t="s">
        <v>176</v>
      </c>
      <c r="H235" s="23">
        <v>26.28</v>
      </c>
      <c r="I235" t="s">
        <v>177</v>
      </c>
      <c r="J235" s="24">
        <f>ROUND(E235/I232* H235,5)</f>
        <v>14.1912</v>
      </c>
      <c r="K235" s="25"/>
    </row>
    <row r="236" spans="1:27" x14ac:dyDescent="0.35">
      <c r="D236" s="26" t="s">
        <v>178</v>
      </c>
      <c r="E236" s="25"/>
      <c r="H236" s="25"/>
      <c r="K236" s="23">
        <f>SUM(J234:J235)</f>
        <v>21.218399999999999</v>
      </c>
    </row>
    <row r="237" spans="1:27" x14ac:dyDescent="0.35">
      <c r="B237" s="15" t="s">
        <v>183</v>
      </c>
      <c r="E237" s="25"/>
      <c r="H237" s="25"/>
      <c r="K237" s="25"/>
    </row>
    <row r="238" spans="1:27" x14ac:dyDescent="0.35">
      <c r="B238" t="s">
        <v>197</v>
      </c>
      <c r="C238" t="s">
        <v>143</v>
      </c>
      <c r="D238" t="s">
        <v>198</v>
      </c>
      <c r="E238" s="22">
        <v>0.01</v>
      </c>
      <c r="G238" t="s">
        <v>176</v>
      </c>
      <c r="H238" s="23">
        <v>1.88</v>
      </c>
      <c r="I238" t="s">
        <v>177</v>
      </c>
      <c r="J238" s="24">
        <f>ROUND(E238* H238,5)</f>
        <v>1.8800000000000001E-2</v>
      </c>
      <c r="K238" s="25"/>
    </row>
    <row r="239" spans="1:27" x14ac:dyDescent="0.35">
      <c r="B239" t="s">
        <v>306</v>
      </c>
      <c r="C239" t="s">
        <v>185</v>
      </c>
      <c r="D239" t="s">
        <v>307</v>
      </c>
      <c r="E239" s="22">
        <v>4.4900000000000002E-2</v>
      </c>
      <c r="G239" t="s">
        <v>176</v>
      </c>
      <c r="H239" s="23">
        <v>17</v>
      </c>
      <c r="I239" t="s">
        <v>177</v>
      </c>
      <c r="J239" s="24">
        <f>ROUND(E239* H239,5)</f>
        <v>0.76329999999999998</v>
      </c>
      <c r="K239" s="25"/>
    </row>
    <row r="240" spans="1:27" x14ac:dyDescent="0.35">
      <c r="B240" t="s">
        <v>184</v>
      </c>
      <c r="C240" t="s">
        <v>185</v>
      </c>
      <c r="D240" t="s">
        <v>186</v>
      </c>
      <c r="E240" s="22">
        <v>3.0999999999999999E-3</v>
      </c>
      <c r="G240" t="s">
        <v>176</v>
      </c>
      <c r="H240" s="23">
        <v>116.11</v>
      </c>
      <c r="I240" t="s">
        <v>177</v>
      </c>
      <c r="J240" s="24">
        <f>ROUND(E240* H240,5)</f>
        <v>0.35993999999999998</v>
      </c>
      <c r="K240" s="25"/>
    </row>
    <row r="241" spans="1:27" x14ac:dyDescent="0.35">
      <c r="B241" t="s">
        <v>320</v>
      </c>
      <c r="C241" t="s">
        <v>15</v>
      </c>
      <c r="D241" t="s">
        <v>321</v>
      </c>
      <c r="E241" s="22">
        <v>1.04</v>
      </c>
      <c r="G241" t="s">
        <v>176</v>
      </c>
      <c r="H241" s="23">
        <v>5.7</v>
      </c>
      <c r="I241" t="s">
        <v>177</v>
      </c>
      <c r="J241" s="24">
        <f>ROUND(E241* H241,5)</f>
        <v>5.9279999999999999</v>
      </c>
      <c r="K241" s="25"/>
    </row>
    <row r="242" spans="1:27" x14ac:dyDescent="0.35">
      <c r="D242" s="26" t="s">
        <v>189</v>
      </c>
      <c r="E242" s="25"/>
      <c r="H242" s="25"/>
      <c r="K242" s="23">
        <f>SUM(J238:J241)</f>
        <v>7.0700399999999997</v>
      </c>
    </row>
    <row r="243" spans="1:27" x14ac:dyDescent="0.35">
      <c r="B243" s="15" t="s">
        <v>166</v>
      </c>
      <c r="E243" s="25"/>
      <c r="H243" s="25"/>
      <c r="K243" s="25"/>
    </row>
    <row r="244" spans="1:27" x14ac:dyDescent="0.35">
      <c r="B244" t="s">
        <v>167</v>
      </c>
      <c r="C244" t="s">
        <v>143</v>
      </c>
      <c r="D244" t="s">
        <v>168</v>
      </c>
      <c r="E244" s="22">
        <v>3.0599999999999999E-2</v>
      </c>
      <c r="G244" t="s">
        <v>176</v>
      </c>
      <c r="H244" s="23">
        <v>78.281400000000005</v>
      </c>
      <c r="I244" t="s">
        <v>177</v>
      </c>
      <c r="J244" s="24">
        <f>ROUND(E244* H244,5)</f>
        <v>2.39541</v>
      </c>
      <c r="K244" s="25"/>
    </row>
    <row r="245" spans="1:27" x14ac:dyDescent="0.35">
      <c r="D245" s="26" t="s">
        <v>264</v>
      </c>
      <c r="E245" s="25"/>
      <c r="H245" s="25"/>
      <c r="K245" s="23">
        <f>SUM(J244:J244)</f>
        <v>2.39541</v>
      </c>
    </row>
    <row r="246" spans="1:27" x14ac:dyDescent="0.35">
      <c r="E246" s="25"/>
      <c r="H246" s="25"/>
      <c r="K246" s="25"/>
    </row>
    <row r="247" spans="1:27" x14ac:dyDescent="0.35">
      <c r="D247" s="26" t="s">
        <v>191</v>
      </c>
      <c r="E247" s="25"/>
      <c r="H247" s="25">
        <v>1.5</v>
      </c>
      <c r="I247" t="s">
        <v>192</v>
      </c>
      <c r="J247">
        <f>ROUND(H247/100*K236,5)</f>
        <v>0.31828000000000001</v>
      </c>
      <c r="K247" s="25"/>
    </row>
    <row r="248" spans="1:27" x14ac:dyDescent="0.35">
      <c r="D248" s="26" t="s">
        <v>190</v>
      </c>
      <c r="E248" s="25"/>
      <c r="H248" s="25"/>
      <c r="K248" s="27">
        <f>SUM(J233:J247)</f>
        <v>31.002130000000001</v>
      </c>
    </row>
    <row r="249" spans="1:27" x14ac:dyDescent="0.35">
      <c r="D249" s="26" t="s">
        <v>193</v>
      </c>
      <c r="E249" s="25"/>
      <c r="H249" s="25"/>
      <c r="K249" s="27">
        <f>SUM(K248:K248)</f>
        <v>31.002130000000001</v>
      </c>
    </row>
    <row r="251" spans="1:27" ht="45" customHeight="1" x14ac:dyDescent="0.35">
      <c r="A251" s="19" t="s">
        <v>322</v>
      </c>
      <c r="B251" s="19" t="s">
        <v>62</v>
      </c>
      <c r="C251" s="1" t="s">
        <v>15</v>
      </c>
      <c r="D251" s="39" t="s">
        <v>63</v>
      </c>
      <c r="E251" s="40"/>
      <c r="F251" s="40"/>
      <c r="G251" s="1"/>
      <c r="H251" s="20" t="s">
        <v>169</v>
      </c>
      <c r="I251" s="41">
        <v>1</v>
      </c>
      <c r="J251" s="42"/>
      <c r="K251" s="21">
        <f>ROUND(K262,2)</f>
        <v>14.34</v>
      </c>
      <c r="L251" s="2" t="s">
        <v>323</v>
      </c>
      <c r="M251" s="1"/>
      <c r="N251" s="1"/>
      <c r="O251" s="1"/>
      <c r="P251" s="1"/>
      <c r="Q251" s="1"/>
      <c r="R251" s="1"/>
      <c r="S251" s="1"/>
      <c r="T251" s="1"/>
      <c r="U251" s="1"/>
      <c r="V251" s="1"/>
      <c r="W251" s="1"/>
      <c r="X251" s="1"/>
      <c r="Y251" s="1"/>
      <c r="Z251" s="1"/>
      <c r="AA251" s="1"/>
    </row>
    <row r="252" spans="1:27" x14ac:dyDescent="0.35">
      <c r="B252" s="15" t="s">
        <v>171</v>
      </c>
    </row>
    <row r="253" spans="1:27" x14ac:dyDescent="0.35">
      <c r="B253" t="s">
        <v>260</v>
      </c>
      <c r="C253" t="s">
        <v>173</v>
      </c>
      <c r="D253" t="s">
        <v>261</v>
      </c>
      <c r="E253" s="22">
        <v>0.1</v>
      </c>
      <c r="F253" t="s">
        <v>175</v>
      </c>
      <c r="G253" t="s">
        <v>176</v>
      </c>
      <c r="H253" s="23">
        <v>26.28</v>
      </c>
      <c r="I253" t="s">
        <v>177</v>
      </c>
      <c r="J253" s="24">
        <f>ROUND(E253/I251* H253,5)</f>
        <v>2.6280000000000001</v>
      </c>
      <c r="K253" s="25"/>
    </row>
    <row r="254" spans="1:27" x14ac:dyDescent="0.35">
      <c r="B254" t="s">
        <v>252</v>
      </c>
      <c r="C254" t="s">
        <v>173</v>
      </c>
      <c r="D254" t="s">
        <v>253</v>
      </c>
      <c r="E254" s="22">
        <v>0.1</v>
      </c>
      <c r="F254" t="s">
        <v>175</v>
      </c>
      <c r="G254" t="s">
        <v>176</v>
      </c>
      <c r="H254" s="23">
        <v>19.52</v>
      </c>
      <c r="I254" t="s">
        <v>177</v>
      </c>
      <c r="J254" s="24">
        <f>ROUND(E254/I251* H254,5)</f>
        <v>1.952</v>
      </c>
      <c r="K254" s="25"/>
    </row>
    <row r="255" spans="1:27" x14ac:dyDescent="0.35">
      <c r="D255" s="26" t="s">
        <v>178</v>
      </c>
      <c r="E255" s="25"/>
      <c r="H255" s="25"/>
      <c r="K255" s="23">
        <f>SUM(J253:J254)</f>
        <v>4.58</v>
      </c>
    </row>
    <row r="256" spans="1:27" x14ac:dyDescent="0.35">
      <c r="B256" s="15" t="s">
        <v>166</v>
      </c>
      <c r="E256" s="25"/>
      <c r="H256" s="25"/>
      <c r="K256" s="25"/>
    </row>
    <row r="257" spans="1:27" x14ac:dyDescent="0.35">
      <c r="B257" t="s">
        <v>202</v>
      </c>
      <c r="C257" t="s">
        <v>143</v>
      </c>
      <c r="D257" t="s">
        <v>203</v>
      </c>
      <c r="E257" s="22">
        <v>0.10100000000000001</v>
      </c>
      <c r="G257" t="s">
        <v>176</v>
      </c>
      <c r="H257" s="23">
        <v>95.918049999999994</v>
      </c>
      <c r="I257" t="s">
        <v>177</v>
      </c>
      <c r="J257" s="24">
        <f>ROUND(E257* H257,5)</f>
        <v>9.6877200000000006</v>
      </c>
      <c r="K257" s="25"/>
    </row>
    <row r="258" spans="1:27" x14ac:dyDescent="0.35">
      <c r="D258" s="26" t="s">
        <v>264</v>
      </c>
      <c r="E258" s="25"/>
      <c r="H258" s="25"/>
      <c r="K258" s="23">
        <f>SUM(J257:J257)</f>
        <v>9.6877200000000006</v>
      </c>
    </row>
    <row r="259" spans="1:27" x14ac:dyDescent="0.35">
      <c r="E259" s="25"/>
      <c r="H259" s="25"/>
      <c r="K259" s="25"/>
    </row>
    <row r="260" spans="1:27" x14ac:dyDescent="0.35">
      <c r="D260" s="26" t="s">
        <v>191</v>
      </c>
      <c r="E260" s="25"/>
      <c r="H260" s="25">
        <v>1.5</v>
      </c>
      <c r="I260" t="s">
        <v>192</v>
      </c>
      <c r="J260">
        <f>ROUND(H260/100*K255,5)</f>
        <v>6.8699999999999997E-2</v>
      </c>
      <c r="K260" s="25"/>
    </row>
    <row r="261" spans="1:27" x14ac:dyDescent="0.35">
      <c r="D261" s="26" t="s">
        <v>190</v>
      </c>
      <c r="E261" s="25"/>
      <c r="H261" s="25"/>
      <c r="K261" s="27">
        <f>SUM(J252:J260)</f>
        <v>14.33642</v>
      </c>
    </row>
    <row r="262" spans="1:27" x14ac:dyDescent="0.35">
      <c r="D262" s="26" t="s">
        <v>193</v>
      </c>
      <c r="E262" s="25"/>
      <c r="H262" s="25"/>
      <c r="K262" s="27">
        <f>SUM(K261:K261)</f>
        <v>14.33642</v>
      </c>
    </row>
    <row r="264" spans="1:27" ht="45" customHeight="1" x14ac:dyDescent="0.35">
      <c r="A264" s="19" t="s">
        <v>324</v>
      </c>
      <c r="B264" s="19" t="s">
        <v>17</v>
      </c>
      <c r="C264" s="1" t="s">
        <v>15</v>
      </c>
      <c r="D264" s="39" t="s">
        <v>18</v>
      </c>
      <c r="E264" s="40"/>
      <c r="F264" s="40"/>
      <c r="G264" s="1"/>
      <c r="H264" s="20" t="s">
        <v>169</v>
      </c>
      <c r="I264" s="41">
        <v>1</v>
      </c>
      <c r="J264" s="42"/>
      <c r="K264" s="21">
        <f>ROUND(K276,2)</f>
        <v>5.27</v>
      </c>
      <c r="L264" s="2" t="s">
        <v>325</v>
      </c>
      <c r="M264" s="1"/>
      <c r="N264" s="1"/>
      <c r="O264" s="1"/>
      <c r="P264" s="1"/>
      <c r="Q264" s="1"/>
      <c r="R264" s="1"/>
      <c r="S264" s="1"/>
      <c r="T264" s="1"/>
      <c r="U264" s="1"/>
      <c r="V264" s="1"/>
      <c r="W264" s="1"/>
      <c r="X264" s="1"/>
      <c r="Y264" s="1"/>
      <c r="Z264" s="1"/>
      <c r="AA264" s="1"/>
    </row>
    <row r="265" spans="1:27" x14ac:dyDescent="0.35">
      <c r="B265" s="15" t="s">
        <v>171</v>
      </c>
    </row>
    <row r="266" spans="1:27" x14ac:dyDescent="0.35">
      <c r="B266" t="s">
        <v>326</v>
      </c>
      <c r="C266" t="s">
        <v>173</v>
      </c>
      <c r="D266" t="s">
        <v>327</v>
      </c>
      <c r="E266" s="22">
        <v>0.1</v>
      </c>
      <c r="F266" t="s">
        <v>175</v>
      </c>
      <c r="G266" t="s">
        <v>176</v>
      </c>
      <c r="H266" s="23">
        <v>23.38</v>
      </c>
      <c r="I266" t="s">
        <v>177</v>
      </c>
      <c r="J266" s="24">
        <f>ROUND(E266/I264* H266,5)</f>
        <v>2.3380000000000001</v>
      </c>
      <c r="K266" s="25"/>
    </row>
    <row r="267" spans="1:27" x14ac:dyDescent="0.35">
      <c r="B267" t="s">
        <v>328</v>
      </c>
      <c r="C267" t="s">
        <v>173</v>
      </c>
      <c r="D267" t="s">
        <v>329</v>
      </c>
      <c r="E267" s="22">
        <v>0.1</v>
      </c>
      <c r="F267" t="s">
        <v>175</v>
      </c>
      <c r="G267" t="s">
        <v>176</v>
      </c>
      <c r="H267" s="23">
        <v>19.52</v>
      </c>
      <c r="I267" t="s">
        <v>177</v>
      </c>
      <c r="J267" s="24">
        <f>ROUND(E267/I264* H267,5)</f>
        <v>1.952</v>
      </c>
      <c r="K267" s="25"/>
    </row>
    <row r="268" spans="1:27" x14ac:dyDescent="0.35">
      <c r="D268" s="26" t="s">
        <v>178</v>
      </c>
      <c r="E268" s="25"/>
      <c r="H268" s="25"/>
      <c r="K268" s="23">
        <f>SUM(J266:J267)</f>
        <v>4.29</v>
      </c>
    </row>
    <row r="269" spans="1:27" x14ac:dyDescent="0.35">
      <c r="B269" s="15" t="s">
        <v>183</v>
      </c>
      <c r="E269" s="25"/>
      <c r="H269" s="25"/>
      <c r="K269" s="25"/>
    </row>
    <row r="270" spans="1:27" x14ac:dyDescent="0.35">
      <c r="B270" t="s">
        <v>330</v>
      </c>
      <c r="C270" t="s">
        <v>15</v>
      </c>
      <c r="D270" t="s">
        <v>331</v>
      </c>
      <c r="E270" s="22">
        <v>1.2</v>
      </c>
      <c r="G270" t="s">
        <v>176</v>
      </c>
      <c r="H270" s="23">
        <v>0.69</v>
      </c>
      <c r="I270" t="s">
        <v>177</v>
      </c>
      <c r="J270" s="24">
        <f>ROUND(E270* H270,5)</f>
        <v>0.82799999999999996</v>
      </c>
      <c r="K270" s="25"/>
    </row>
    <row r="271" spans="1:27" x14ac:dyDescent="0.35">
      <c r="B271" t="s">
        <v>332</v>
      </c>
      <c r="C271" t="s">
        <v>28</v>
      </c>
      <c r="D271" t="s">
        <v>333</v>
      </c>
      <c r="E271" s="22">
        <v>0.8</v>
      </c>
      <c r="G271" t="s">
        <v>176</v>
      </c>
      <c r="H271" s="23">
        <v>0.14000000000000001</v>
      </c>
      <c r="I271" t="s">
        <v>177</v>
      </c>
      <c r="J271" s="24">
        <f>ROUND(E271* H271,5)</f>
        <v>0.112</v>
      </c>
      <c r="K271" s="25"/>
    </row>
    <row r="272" spans="1:27" x14ac:dyDescent="0.35">
      <c r="D272" s="26" t="s">
        <v>189</v>
      </c>
      <c r="E272" s="25"/>
      <c r="H272" s="25"/>
      <c r="K272" s="23">
        <f>SUM(J270:J271)</f>
        <v>0.94</v>
      </c>
    </row>
    <row r="273" spans="1:27" x14ac:dyDescent="0.35">
      <c r="E273" s="25"/>
      <c r="H273" s="25"/>
      <c r="K273" s="25"/>
    </row>
    <row r="274" spans="1:27" x14ac:dyDescent="0.35">
      <c r="D274" s="26" t="s">
        <v>191</v>
      </c>
      <c r="E274" s="25"/>
      <c r="H274" s="25">
        <v>1</v>
      </c>
      <c r="I274" t="s">
        <v>192</v>
      </c>
      <c r="J274">
        <f>ROUND(H274/100*K268,5)</f>
        <v>4.2900000000000001E-2</v>
      </c>
      <c r="K274" s="25"/>
    </row>
    <row r="275" spans="1:27" x14ac:dyDescent="0.35">
      <c r="D275" s="26" t="s">
        <v>190</v>
      </c>
      <c r="E275" s="25"/>
      <c r="H275" s="25"/>
      <c r="K275" s="27">
        <f>SUM(J265:J274)</f>
        <v>5.2729000000000008</v>
      </c>
    </row>
    <row r="276" spans="1:27" x14ac:dyDescent="0.35">
      <c r="D276" s="26" t="s">
        <v>193</v>
      </c>
      <c r="E276" s="25"/>
      <c r="H276" s="25"/>
      <c r="K276" s="27">
        <f>SUM(K275:K275)</f>
        <v>5.2729000000000008</v>
      </c>
    </row>
    <row r="278" spans="1:27" ht="45" customHeight="1" x14ac:dyDescent="0.35">
      <c r="A278" s="19" t="s">
        <v>334</v>
      </c>
      <c r="B278" s="19" t="s">
        <v>27</v>
      </c>
      <c r="C278" s="1" t="s">
        <v>28</v>
      </c>
      <c r="D278" s="39" t="s">
        <v>29</v>
      </c>
      <c r="E278" s="40"/>
      <c r="F278" s="40"/>
      <c r="G278" s="1"/>
      <c r="H278" s="20" t="s">
        <v>169</v>
      </c>
      <c r="I278" s="41">
        <v>1</v>
      </c>
      <c r="J278" s="42"/>
      <c r="K278" s="21">
        <f>ROUND(K290,2)</f>
        <v>11.56</v>
      </c>
      <c r="L278" s="2" t="s">
        <v>335</v>
      </c>
      <c r="M278" s="1"/>
      <c r="N278" s="1"/>
      <c r="O278" s="1"/>
      <c r="P278" s="1"/>
      <c r="Q278" s="1"/>
      <c r="R278" s="1"/>
      <c r="S278" s="1"/>
      <c r="T278" s="1"/>
      <c r="U278" s="1"/>
      <c r="V278" s="1"/>
      <c r="W278" s="1"/>
      <c r="X278" s="1"/>
      <c r="Y278" s="1"/>
      <c r="Z278" s="1"/>
      <c r="AA278" s="1"/>
    </row>
    <row r="279" spans="1:27" x14ac:dyDescent="0.35">
      <c r="B279" s="15" t="s">
        <v>171</v>
      </c>
    </row>
    <row r="280" spans="1:27" x14ac:dyDescent="0.35">
      <c r="B280" t="s">
        <v>326</v>
      </c>
      <c r="C280" t="s">
        <v>173</v>
      </c>
      <c r="D280" t="s">
        <v>327</v>
      </c>
      <c r="E280" s="22">
        <v>0.1</v>
      </c>
      <c r="F280" t="s">
        <v>175</v>
      </c>
      <c r="G280" t="s">
        <v>176</v>
      </c>
      <c r="H280" s="23">
        <v>23.38</v>
      </c>
      <c r="I280" t="s">
        <v>177</v>
      </c>
      <c r="J280" s="24">
        <f>ROUND(E280/I278* H280,5)</f>
        <v>2.3380000000000001</v>
      </c>
      <c r="K280" s="25"/>
    </row>
    <row r="281" spans="1:27" x14ac:dyDescent="0.35">
      <c r="B281" t="s">
        <v>328</v>
      </c>
      <c r="C281" t="s">
        <v>173</v>
      </c>
      <c r="D281" t="s">
        <v>329</v>
      </c>
      <c r="E281" s="22">
        <v>0.1</v>
      </c>
      <c r="F281" t="s">
        <v>175</v>
      </c>
      <c r="G281" t="s">
        <v>176</v>
      </c>
      <c r="H281" s="23">
        <v>19.52</v>
      </c>
      <c r="I281" t="s">
        <v>177</v>
      </c>
      <c r="J281" s="24">
        <f>ROUND(E281/I278* H281,5)</f>
        <v>1.952</v>
      </c>
      <c r="K281" s="25"/>
    </row>
    <row r="282" spans="1:27" x14ac:dyDescent="0.35">
      <c r="D282" s="26" t="s">
        <v>178</v>
      </c>
      <c r="E282" s="25"/>
      <c r="H282" s="25"/>
      <c r="K282" s="23">
        <f>SUM(J280:J281)</f>
        <v>4.29</v>
      </c>
    </row>
    <row r="283" spans="1:27" x14ac:dyDescent="0.35">
      <c r="B283" s="15" t="s">
        <v>183</v>
      </c>
      <c r="E283" s="25"/>
      <c r="H283" s="25"/>
      <c r="K283" s="25"/>
    </row>
    <row r="284" spans="1:27" x14ac:dyDescent="0.35">
      <c r="B284" t="s">
        <v>336</v>
      </c>
      <c r="C284" t="s">
        <v>25</v>
      </c>
      <c r="D284" t="s">
        <v>337</v>
      </c>
      <c r="E284" s="22">
        <v>7.0000000000000007E-2</v>
      </c>
      <c r="G284" t="s">
        <v>176</v>
      </c>
      <c r="H284" s="23">
        <v>89.51</v>
      </c>
      <c r="I284" t="s">
        <v>177</v>
      </c>
      <c r="J284" s="24">
        <f>ROUND(E284* H284,5)</f>
        <v>6.2656999999999998</v>
      </c>
      <c r="K284" s="25"/>
    </row>
    <row r="285" spans="1:27" x14ac:dyDescent="0.35">
      <c r="B285" t="s">
        <v>338</v>
      </c>
      <c r="C285" t="s">
        <v>28</v>
      </c>
      <c r="D285" t="s">
        <v>339</v>
      </c>
      <c r="E285" s="22">
        <v>1.05</v>
      </c>
      <c r="G285" t="s">
        <v>176</v>
      </c>
      <c r="H285" s="23">
        <v>0.92</v>
      </c>
      <c r="I285" t="s">
        <v>177</v>
      </c>
      <c r="J285" s="24">
        <f>ROUND(E285* H285,5)</f>
        <v>0.96599999999999997</v>
      </c>
      <c r="K285" s="25"/>
    </row>
    <row r="286" spans="1:27" x14ac:dyDescent="0.35">
      <c r="D286" s="26" t="s">
        <v>189</v>
      </c>
      <c r="E286" s="25"/>
      <c r="H286" s="25"/>
      <c r="K286" s="23">
        <f>SUM(J284:J285)</f>
        <v>7.2317</v>
      </c>
    </row>
    <row r="287" spans="1:27" x14ac:dyDescent="0.35">
      <c r="E287" s="25"/>
      <c r="H287" s="25"/>
      <c r="K287" s="25"/>
    </row>
    <row r="288" spans="1:27" x14ac:dyDescent="0.35">
      <c r="D288" s="26" t="s">
        <v>191</v>
      </c>
      <c r="E288" s="25"/>
      <c r="H288" s="25">
        <v>1</v>
      </c>
      <c r="I288" t="s">
        <v>192</v>
      </c>
      <c r="J288">
        <f>ROUND(H288/100*K282,5)</f>
        <v>4.2900000000000001E-2</v>
      </c>
      <c r="K288" s="25"/>
    </row>
    <row r="289" spans="1:27" x14ac:dyDescent="0.35">
      <c r="D289" s="26" t="s">
        <v>190</v>
      </c>
      <c r="E289" s="25"/>
      <c r="H289" s="25"/>
      <c r="K289" s="27">
        <f>SUM(J279:J288)</f>
        <v>11.564599999999999</v>
      </c>
    </row>
    <row r="290" spans="1:27" x14ac:dyDescent="0.35">
      <c r="D290" s="26" t="s">
        <v>193</v>
      </c>
      <c r="E290" s="25"/>
      <c r="H290" s="25"/>
      <c r="K290" s="27">
        <f>SUM(K289:K289)</f>
        <v>11.564599999999999</v>
      </c>
    </row>
    <row r="292" spans="1:27" ht="45" customHeight="1" x14ac:dyDescent="0.35">
      <c r="A292" s="19" t="s">
        <v>340</v>
      </c>
      <c r="B292" s="19" t="s">
        <v>14</v>
      </c>
      <c r="C292" s="1" t="s">
        <v>15</v>
      </c>
      <c r="D292" s="39" t="s">
        <v>16</v>
      </c>
      <c r="E292" s="40"/>
      <c r="F292" s="40"/>
      <c r="G292" s="1"/>
      <c r="H292" s="20" t="s">
        <v>169</v>
      </c>
      <c r="I292" s="41">
        <v>1</v>
      </c>
      <c r="J292" s="42"/>
      <c r="K292" s="21">
        <f>ROUND(K303,2)</f>
        <v>6.62</v>
      </c>
      <c r="L292" s="2" t="s">
        <v>341</v>
      </c>
      <c r="M292" s="1"/>
      <c r="N292" s="1"/>
      <c r="O292" s="1"/>
      <c r="P292" s="1"/>
      <c r="Q292" s="1"/>
      <c r="R292" s="1"/>
      <c r="S292" s="1"/>
      <c r="T292" s="1"/>
      <c r="U292" s="1"/>
      <c r="V292" s="1"/>
      <c r="W292" s="1"/>
      <c r="X292" s="1"/>
      <c r="Y292" s="1"/>
      <c r="Z292" s="1"/>
      <c r="AA292" s="1"/>
    </row>
    <row r="293" spans="1:27" x14ac:dyDescent="0.35">
      <c r="B293" s="15" t="s">
        <v>171</v>
      </c>
    </row>
    <row r="294" spans="1:27" x14ac:dyDescent="0.35">
      <c r="B294" t="s">
        <v>342</v>
      </c>
      <c r="C294" t="s">
        <v>173</v>
      </c>
      <c r="D294" t="s">
        <v>343</v>
      </c>
      <c r="E294" s="22">
        <v>0.16</v>
      </c>
      <c r="F294" t="s">
        <v>175</v>
      </c>
      <c r="G294" t="s">
        <v>176</v>
      </c>
      <c r="H294" s="23">
        <v>20.76</v>
      </c>
      <c r="I294" t="s">
        <v>177</v>
      </c>
      <c r="J294" s="24">
        <f>ROUND(E294/I292* H294,5)</f>
        <v>3.3216000000000001</v>
      </c>
      <c r="K294" s="25"/>
    </row>
    <row r="295" spans="1:27" x14ac:dyDescent="0.35">
      <c r="B295" t="s">
        <v>344</v>
      </c>
      <c r="C295" t="s">
        <v>173</v>
      </c>
      <c r="D295" t="s">
        <v>345</v>
      </c>
      <c r="E295" s="22">
        <v>0.08</v>
      </c>
      <c r="F295" t="s">
        <v>175</v>
      </c>
      <c r="G295" t="s">
        <v>176</v>
      </c>
      <c r="H295" s="23">
        <v>24.16</v>
      </c>
      <c r="I295" t="s">
        <v>177</v>
      </c>
      <c r="J295" s="24">
        <f>ROUND(E295/I292* H295,5)</f>
        <v>1.9328000000000001</v>
      </c>
      <c r="K295" s="25"/>
    </row>
    <row r="296" spans="1:27" x14ac:dyDescent="0.35">
      <c r="D296" s="26" t="s">
        <v>178</v>
      </c>
      <c r="E296" s="25"/>
      <c r="H296" s="25"/>
      <c r="K296" s="23">
        <f>SUM(J294:J295)</f>
        <v>5.2544000000000004</v>
      </c>
    </row>
    <row r="297" spans="1:27" x14ac:dyDescent="0.35">
      <c r="B297" s="15" t="s">
        <v>179</v>
      </c>
      <c r="E297" s="25"/>
      <c r="H297" s="25"/>
      <c r="K297" s="25"/>
    </row>
    <row r="298" spans="1:27" x14ac:dyDescent="0.35">
      <c r="B298" t="s">
        <v>346</v>
      </c>
      <c r="C298" t="s">
        <v>173</v>
      </c>
      <c r="D298" t="s">
        <v>347</v>
      </c>
      <c r="E298" s="22">
        <v>0.04</v>
      </c>
      <c r="F298" t="s">
        <v>175</v>
      </c>
      <c r="G298" t="s">
        <v>176</v>
      </c>
      <c r="H298" s="23">
        <v>32.21</v>
      </c>
      <c r="I298" t="s">
        <v>177</v>
      </c>
      <c r="J298" s="24">
        <f>ROUND(E298/I292* H298,5)</f>
        <v>1.2884</v>
      </c>
      <c r="K298" s="25"/>
    </row>
    <row r="299" spans="1:27" x14ac:dyDescent="0.35">
      <c r="D299" s="26" t="s">
        <v>182</v>
      </c>
      <c r="E299" s="25"/>
      <c r="H299" s="25"/>
      <c r="K299" s="23">
        <f>SUM(J298:J298)</f>
        <v>1.2884</v>
      </c>
    </row>
    <row r="300" spans="1:27" x14ac:dyDescent="0.35">
      <c r="E300" s="25"/>
      <c r="H300" s="25"/>
      <c r="K300" s="25"/>
    </row>
    <row r="301" spans="1:27" x14ac:dyDescent="0.35">
      <c r="D301" s="26" t="s">
        <v>191</v>
      </c>
      <c r="E301" s="25"/>
      <c r="H301" s="25">
        <v>1.5</v>
      </c>
      <c r="I301" t="s">
        <v>192</v>
      </c>
      <c r="J301">
        <f>ROUND(H301/100*K296,5)</f>
        <v>7.8820000000000001E-2</v>
      </c>
      <c r="K301" s="25"/>
    </row>
    <row r="302" spans="1:27" x14ac:dyDescent="0.35">
      <c r="D302" s="26" t="s">
        <v>190</v>
      </c>
      <c r="E302" s="25"/>
      <c r="H302" s="25"/>
      <c r="K302" s="27">
        <f>SUM(J293:J301)</f>
        <v>6.6216200000000009</v>
      </c>
    </row>
    <row r="303" spans="1:27" x14ac:dyDescent="0.35">
      <c r="D303" s="26" t="s">
        <v>193</v>
      </c>
      <c r="E303" s="25"/>
      <c r="H303" s="25"/>
      <c r="K303" s="27">
        <f>SUM(K302:K302)</f>
        <v>6.6216200000000009</v>
      </c>
    </row>
    <row r="305" spans="1:27" ht="45" customHeight="1" x14ac:dyDescent="0.35">
      <c r="A305" s="19" t="s">
        <v>348</v>
      </c>
      <c r="B305" s="19" t="s">
        <v>19</v>
      </c>
      <c r="C305" s="1" t="s">
        <v>15</v>
      </c>
      <c r="D305" s="39" t="s">
        <v>20</v>
      </c>
      <c r="E305" s="40"/>
      <c r="F305" s="40"/>
      <c r="G305" s="1"/>
      <c r="H305" s="20" t="s">
        <v>169</v>
      </c>
      <c r="I305" s="41">
        <v>1</v>
      </c>
      <c r="J305" s="42"/>
      <c r="K305" s="21">
        <f>ROUND(K310,2)</f>
        <v>0.09</v>
      </c>
      <c r="L305" s="2" t="s">
        <v>349</v>
      </c>
      <c r="M305" s="1"/>
      <c r="N305" s="1"/>
      <c r="O305" s="1"/>
      <c r="P305" s="1"/>
      <c r="Q305" s="1"/>
      <c r="R305" s="1"/>
      <c r="S305" s="1"/>
      <c r="T305" s="1"/>
      <c r="U305" s="1"/>
      <c r="V305" s="1"/>
      <c r="W305" s="1"/>
      <c r="X305" s="1"/>
      <c r="Y305" s="1"/>
      <c r="Z305" s="1"/>
      <c r="AA305" s="1"/>
    </row>
    <row r="306" spans="1:27" x14ac:dyDescent="0.35">
      <c r="B306" s="15" t="s">
        <v>183</v>
      </c>
    </row>
    <row r="307" spans="1:27" x14ac:dyDescent="0.35">
      <c r="B307" t="s">
        <v>350</v>
      </c>
      <c r="C307" t="s">
        <v>15</v>
      </c>
      <c r="D307" t="s">
        <v>351</v>
      </c>
      <c r="E307" s="22">
        <v>1</v>
      </c>
      <c r="G307" t="s">
        <v>176</v>
      </c>
      <c r="H307" s="23">
        <v>0.09</v>
      </c>
      <c r="I307" t="s">
        <v>177</v>
      </c>
      <c r="J307" s="24">
        <f>ROUND(E307* H307,5)</f>
        <v>0.09</v>
      </c>
      <c r="K307" s="25"/>
    </row>
    <row r="308" spans="1:27" x14ac:dyDescent="0.35">
      <c r="D308" s="26" t="s">
        <v>189</v>
      </c>
      <c r="E308" s="25"/>
      <c r="H308" s="25"/>
      <c r="K308" s="23">
        <f>SUM(J307:J307)</f>
        <v>0.09</v>
      </c>
    </row>
    <row r="309" spans="1:27" x14ac:dyDescent="0.35">
      <c r="D309" s="26" t="s">
        <v>190</v>
      </c>
      <c r="E309" s="25"/>
      <c r="H309" s="25"/>
      <c r="K309" s="27">
        <f>SUM(J306:J308)</f>
        <v>0.09</v>
      </c>
    </row>
    <row r="310" spans="1:27" x14ac:dyDescent="0.35">
      <c r="D310" s="26" t="s">
        <v>193</v>
      </c>
      <c r="E310" s="25"/>
      <c r="H310" s="25"/>
      <c r="K310" s="27">
        <f>SUM(K309:K309)</f>
        <v>0.09</v>
      </c>
    </row>
    <row r="312" spans="1:27" ht="45" customHeight="1" x14ac:dyDescent="0.35">
      <c r="A312" s="19" t="s">
        <v>352</v>
      </c>
      <c r="B312" s="19" t="s">
        <v>21</v>
      </c>
      <c r="C312" s="1" t="s">
        <v>22</v>
      </c>
      <c r="D312" s="39" t="s">
        <v>23</v>
      </c>
      <c r="E312" s="40"/>
      <c r="F312" s="40"/>
      <c r="G312" s="1"/>
      <c r="H312" s="20" t="s">
        <v>169</v>
      </c>
      <c r="I312" s="41">
        <v>1</v>
      </c>
      <c r="J312" s="42"/>
      <c r="K312" s="21">
        <f>ROUND(K317,2)</f>
        <v>208</v>
      </c>
      <c r="L312" s="2" t="s">
        <v>353</v>
      </c>
      <c r="M312" s="1"/>
      <c r="N312" s="1"/>
      <c r="O312" s="1"/>
      <c r="P312" s="1"/>
      <c r="Q312" s="1"/>
      <c r="R312" s="1"/>
      <c r="S312" s="1"/>
      <c r="T312" s="1"/>
      <c r="U312" s="1"/>
      <c r="V312" s="1"/>
      <c r="W312" s="1"/>
      <c r="X312" s="1"/>
      <c r="Y312" s="1"/>
      <c r="Z312" s="1"/>
      <c r="AA312" s="1"/>
    </row>
    <row r="313" spans="1:27" x14ac:dyDescent="0.35">
      <c r="B313" s="15" t="s">
        <v>179</v>
      </c>
    </row>
    <row r="314" spans="1:27" x14ac:dyDescent="0.35">
      <c r="B314" t="s">
        <v>354</v>
      </c>
      <c r="C314" t="s">
        <v>173</v>
      </c>
      <c r="D314" t="s">
        <v>355</v>
      </c>
      <c r="E314" s="22">
        <v>8</v>
      </c>
      <c r="F314" t="s">
        <v>175</v>
      </c>
      <c r="G314" t="s">
        <v>176</v>
      </c>
      <c r="H314" s="23">
        <v>26</v>
      </c>
      <c r="I314" t="s">
        <v>177</v>
      </c>
      <c r="J314" s="24">
        <f>ROUND(E314/I312* H314,5)</f>
        <v>208</v>
      </c>
      <c r="K314" s="25"/>
    </row>
    <row r="315" spans="1:27" x14ac:dyDescent="0.35">
      <c r="D315" s="26" t="s">
        <v>182</v>
      </c>
      <c r="E315" s="25"/>
      <c r="H315" s="25"/>
      <c r="K315" s="23">
        <f>SUM(J314:J314)</f>
        <v>208</v>
      </c>
    </row>
    <row r="316" spans="1:27" x14ac:dyDescent="0.35">
      <c r="D316" s="26" t="s">
        <v>190</v>
      </c>
      <c r="E316" s="25"/>
      <c r="H316" s="25"/>
      <c r="K316" s="27">
        <f>SUM(J313:J315)</f>
        <v>208</v>
      </c>
    </row>
    <row r="317" spans="1:27" x14ac:dyDescent="0.35">
      <c r="D317" s="26" t="s">
        <v>193</v>
      </c>
      <c r="E317" s="25"/>
      <c r="H317" s="25"/>
      <c r="K317" s="27">
        <f>SUM(K316:K316)</f>
        <v>208</v>
      </c>
    </row>
    <row r="319" spans="1:27" ht="45" customHeight="1" x14ac:dyDescent="0.35">
      <c r="A319" s="19" t="s">
        <v>356</v>
      </c>
      <c r="B319" s="19" t="s">
        <v>24</v>
      </c>
      <c r="C319" s="1" t="s">
        <v>25</v>
      </c>
      <c r="D319" s="39" t="s">
        <v>26</v>
      </c>
      <c r="E319" s="40"/>
      <c r="F319" s="40"/>
      <c r="G319" s="1"/>
      <c r="H319" s="20" t="s">
        <v>169</v>
      </c>
      <c r="I319" s="41">
        <v>1</v>
      </c>
      <c r="J319" s="42"/>
      <c r="K319" s="21">
        <f>ROUND(K324,2)</f>
        <v>180</v>
      </c>
      <c r="L319" s="2" t="s">
        <v>357</v>
      </c>
      <c r="M319" s="1"/>
      <c r="N319" s="1"/>
      <c r="O319" s="1"/>
      <c r="P319" s="1"/>
      <c r="Q319" s="1"/>
      <c r="R319" s="1"/>
      <c r="S319" s="1"/>
      <c r="T319" s="1"/>
      <c r="U319" s="1"/>
      <c r="V319" s="1"/>
      <c r="W319" s="1"/>
      <c r="X319" s="1"/>
      <c r="Y319" s="1"/>
      <c r="Z319" s="1"/>
      <c r="AA319" s="1"/>
    </row>
    <row r="320" spans="1:27" x14ac:dyDescent="0.35">
      <c r="B320" s="15" t="s">
        <v>179</v>
      </c>
    </row>
    <row r="321" spans="1:27" x14ac:dyDescent="0.35">
      <c r="B321" t="s">
        <v>358</v>
      </c>
      <c r="C321" t="s">
        <v>25</v>
      </c>
      <c r="D321" t="s">
        <v>359</v>
      </c>
      <c r="E321" s="22">
        <v>1</v>
      </c>
      <c r="F321" t="s">
        <v>175</v>
      </c>
      <c r="G321" t="s">
        <v>176</v>
      </c>
      <c r="H321" s="23">
        <v>180</v>
      </c>
      <c r="I321" t="s">
        <v>177</v>
      </c>
      <c r="J321" s="24">
        <f>ROUND(E321/I319* H321,5)</f>
        <v>180</v>
      </c>
      <c r="K321" s="25"/>
    </row>
    <row r="322" spans="1:27" x14ac:dyDescent="0.35">
      <c r="D322" s="26" t="s">
        <v>182</v>
      </c>
      <c r="E322" s="25"/>
      <c r="H322" s="25"/>
      <c r="K322" s="23">
        <f>SUM(J321:J321)</f>
        <v>180</v>
      </c>
    </row>
    <row r="323" spans="1:27" x14ac:dyDescent="0.35">
      <c r="D323" s="26" t="s">
        <v>190</v>
      </c>
      <c r="E323" s="25"/>
      <c r="H323" s="25"/>
      <c r="K323" s="27">
        <f>SUM(J320:J322)</f>
        <v>180</v>
      </c>
    </row>
    <row r="324" spans="1:27" x14ac:dyDescent="0.35">
      <c r="D324" s="26" t="s">
        <v>193</v>
      </c>
      <c r="E324" s="25"/>
      <c r="H324" s="25"/>
      <c r="K324" s="27">
        <f>SUM(K323:K323)</f>
        <v>180</v>
      </c>
    </row>
    <row r="326" spans="1:27" ht="45" customHeight="1" x14ac:dyDescent="0.35">
      <c r="A326" s="19" t="s">
        <v>360</v>
      </c>
      <c r="B326" s="19" t="s">
        <v>43</v>
      </c>
      <c r="C326" s="1" t="s">
        <v>15</v>
      </c>
      <c r="D326" s="39" t="s">
        <v>44</v>
      </c>
      <c r="E326" s="40"/>
      <c r="F326" s="40"/>
      <c r="G326" s="1"/>
      <c r="H326" s="20" t="s">
        <v>169</v>
      </c>
      <c r="I326" s="41">
        <v>1</v>
      </c>
      <c r="J326" s="42"/>
      <c r="K326" s="21">
        <f>ROUND(K337,2)</f>
        <v>140.36000000000001</v>
      </c>
      <c r="L326" s="2" t="s">
        <v>361</v>
      </c>
      <c r="M326" s="1"/>
      <c r="N326" s="1"/>
      <c r="O326" s="1"/>
      <c r="P326" s="1"/>
      <c r="Q326" s="1"/>
      <c r="R326" s="1"/>
      <c r="S326" s="1"/>
      <c r="T326" s="1"/>
      <c r="U326" s="1"/>
      <c r="V326" s="1"/>
      <c r="W326" s="1"/>
      <c r="X326" s="1"/>
      <c r="Y326" s="1"/>
      <c r="Z326" s="1"/>
      <c r="AA326" s="1"/>
    </row>
    <row r="327" spans="1:27" x14ac:dyDescent="0.35">
      <c r="B327" s="15" t="s">
        <v>171</v>
      </c>
    </row>
    <row r="328" spans="1:27" x14ac:dyDescent="0.35">
      <c r="B328" t="s">
        <v>252</v>
      </c>
      <c r="C328" t="s">
        <v>173</v>
      </c>
      <c r="D328" t="s">
        <v>253</v>
      </c>
      <c r="E328" s="22">
        <v>3.25</v>
      </c>
      <c r="F328" t="s">
        <v>175</v>
      </c>
      <c r="G328" t="s">
        <v>176</v>
      </c>
      <c r="H328" s="23">
        <v>19.52</v>
      </c>
      <c r="I328" t="s">
        <v>177</v>
      </c>
      <c r="J328" s="24">
        <f>ROUND(E328/I326* H328,5)</f>
        <v>63.44</v>
      </c>
      <c r="K328" s="25"/>
    </row>
    <row r="329" spans="1:27" x14ac:dyDescent="0.35">
      <c r="B329" t="s">
        <v>172</v>
      </c>
      <c r="C329" t="s">
        <v>173</v>
      </c>
      <c r="D329" t="s">
        <v>174</v>
      </c>
      <c r="E329" s="22">
        <v>2.8</v>
      </c>
      <c r="F329" t="s">
        <v>175</v>
      </c>
      <c r="G329" t="s">
        <v>176</v>
      </c>
      <c r="H329" s="23">
        <v>20.190000000000001</v>
      </c>
      <c r="I329" t="s">
        <v>177</v>
      </c>
      <c r="J329" s="24">
        <f>ROUND(E329/I326* H329,5)</f>
        <v>56.531999999999996</v>
      </c>
      <c r="K329" s="25"/>
    </row>
    <row r="330" spans="1:27" x14ac:dyDescent="0.35">
      <c r="D330" s="26" t="s">
        <v>178</v>
      </c>
      <c r="E330" s="25"/>
      <c r="H330" s="25"/>
      <c r="K330" s="23">
        <f>SUM(J328:J329)</f>
        <v>119.97199999999999</v>
      </c>
    </row>
    <row r="331" spans="1:27" x14ac:dyDescent="0.35">
      <c r="B331" s="15" t="s">
        <v>179</v>
      </c>
      <c r="E331" s="25"/>
      <c r="H331" s="25"/>
      <c r="K331" s="25"/>
    </row>
    <row r="332" spans="1:27" x14ac:dyDescent="0.35">
      <c r="B332" t="s">
        <v>362</v>
      </c>
      <c r="C332" t="s">
        <v>173</v>
      </c>
      <c r="D332" t="s">
        <v>363</v>
      </c>
      <c r="E332" s="22">
        <v>1.25</v>
      </c>
      <c r="F332" t="s">
        <v>175</v>
      </c>
      <c r="G332" t="s">
        <v>176</v>
      </c>
      <c r="H332" s="23">
        <v>14.87</v>
      </c>
      <c r="I332" t="s">
        <v>177</v>
      </c>
      <c r="J332" s="24">
        <f>ROUND(E332/I326* H332,5)</f>
        <v>18.587499999999999</v>
      </c>
      <c r="K332" s="25"/>
    </row>
    <row r="333" spans="1:27" x14ac:dyDescent="0.35">
      <c r="D333" s="26" t="s">
        <v>182</v>
      </c>
      <c r="E333" s="25"/>
      <c r="H333" s="25"/>
      <c r="K333" s="23">
        <f>SUM(J332:J332)</f>
        <v>18.587499999999999</v>
      </c>
    </row>
    <row r="334" spans="1:27" x14ac:dyDescent="0.35">
      <c r="E334" s="25"/>
      <c r="H334" s="25"/>
      <c r="K334" s="25"/>
    </row>
    <row r="335" spans="1:27" x14ac:dyDescent="0.35">
      <c r="D335" s="26" t="s">
        <v>191</v>
      </c>
      <c r="E335" s="25"/>
      <c r="H335" s="25">
        <v>1.5</v>
      </c>
      <c r="I335" t="s">
        <v>192</v>
      </c>
      <c r="J335">
        <f>ROUND(H335/100*K330,5)</f>
        <v>1.79958</v>
      </c>
      <c r="K335" s="25"/>
    </row>
    <row r="336" spans="1:27" x14ac:dyDescent="0.35">
      <c r="D336" s="26" t="s">
        <v>190</v>
      </c>
      <c r="E336" s="25"/>
      <c r="H336" s="25"/>
      <c r="K336" s="27">
        <f>SUM(J327:J335)</f>
        <v>140.35907999999998</v>
      </c>
    </row>
    <row r="337" spans="1:27" x14ac:dyDescent="0.35">
      <c r="D337" s="26" t="s">
        <v>193</v>
      </c>
      <c r="E337" s="25"/>
      <c r="H337" s="25"/>
      <c r="K337" s="27">
        <f>SUM(K336:K336)</f>
        <v>140.35907999999998</v>
      </c>
    </row>
    <row r="339" spans="1:27" ht="45" customHeight="1" x14ac:dyDescent="0.35">
      <c r="A339" s="19" t="s">
        <v>364</v>
      </c>
      <c r="B339" s="19" t="s">
        <v>47</v>
      </c>
      <c r="C339" s="1" t="s">
        <v>15</v>
      </c>
      <c r="D339" s="39" t="s">
        <v>48</v>
      </c>
      <c r="E339" s="40"/>
      <c r="F339" s="40"/>
      <c r="G339" s="1"/>
      <c r="H339" s="20" t="s">
        <v>169</v>
      </c>
      <c r="I339" s="41">
        <v>1</v>
      </c>
      <c r="J339" s="42"/>
      <c r="K339" s="21">
        <f>ROUND(K348,2)</f>
        <v>114.86</v>
      </c>
      <c r="L339" s="2" t="s">
        <v>365</v>
      </c>
      <c r="M339" s="1"/>
      <c r="N339" s="1"/>
      <c r="O339" s="1"/>
      <c r="P339" s="1"/>
      <c r="Q339" s="1"/>
      <c r="R339" s="1"/>
      <c r="S339" s="1"/>
      <c r="T339" s="1"/>
      <c r="U339" s="1"/>
      <c r="V339" s="1"/>
      <c r="W339" s="1"/>
      <c r="X339" s="1"/>
      <c r="Y339" s="1"/>
      <c r="Z339" s="1"/>
      <c r="AA339" s="1"/>
    </row>
    <row r="340" spans="1:27" x14ac:dyDescent="0.35">
      <c r="B340" s="15" t="s">
        <v>171</v>
      </c>
    </row>
    <row r="341" spans="1:27" x14ac:dyDescent="0.35">
      <c r="B341" t="s">
        <v>172</v>
      </c>
      <c r="C341" t="s">
        <v>173</v>
      </c>
      <c r="D341" t="s">
        <v>174</v>
      </c>
      <c r="E341" s="22">
        <v>2.5</v>
      </c>
      <c r="F341" t="s">
        <v>175</v>
      </c>
      <c r="G341" t="s">
        <v>176</v>
      </c>
      <c r="H341" s="23">
        <v>20.190000000000001</v>
      </c>
      <c r="I341" t="s">
        <v>177</v>
      </c>
      <c r="J341" s="24">
        <f>ROUND(E341/I339* H341,5)</f>
        <v>50.475000000000001</v>
      </c>
      <c r="K341" s="25"/>
    </row>
    <row r="342" spans="1:27" x14ac:dyDescent="0.35">
      <c r="B342" t="s">
        <v>252</v>
      </c>
      <c r="C342" t="s">
        <v>173</v>
      </c>
      <c r="D342" t="s">
        <v>253</v>
      </c>
      <c r="E342" s="22">
        <v>2.75</v>
      </c>
      <c r="F342" t="s">
        <v>175</v>
      </c>
      <c r="G342" t="s">
        <v>176</v>
      </c>
      <c r="H342" s="23">
        <v>19.52</v>
      </c>
      <c r="I342" t="s">
        <v>177</v>
      </c>
      <c r="J342" s="24">
        <f>ROUND(E342/I339* H342,5)</f>
        <v>53.68</v>
      </c>
      <c r="K342" s="25"/>
    </row>
    <row r="343" spans="1:27" x14ac:dyDescent="0.35">
      <c r="D343" s="26" t="s">
        <v>178</v>
      </c>
      <c r="E343" s="25"/>
      <c r="H343" s="25"/>
      <c r="K343" s="23">
        <f>SUM(J341:J342)</f>
        <v>104.155</v>
      </c>
    </row>
    <row r="344" spans="1:27" x14ac:dyDescent="0.35">
      <c r="B344" s="15" t="s">
        <v>179</v>
      </c>
      <c r="E344" s="25"/>
      <c r="H344" s="25"/>
      <c r="K344" s="25"/>
    </row>
    <row r="345" spans="1:27" x14ac:dyDescent="0.35">
      <c r="B345" t="s">
        <v>362</v>
      </c>
      <c r="C345" t="s">
        <v>173</v>
      </c>
      <c r="D345" t="s">
        <v>363</v>
      </c>
      <c r="E345" s="22">
        <v>0.72</v>
      </c>
      <c r="F345" t="s">
        <v>175</v>
      </c>
      <c r="G345" t="s">
        <v>176</v>
      </c>
      <c r="H345" s="23">
        <v>14.87</v>
      </c>
      <c r="I345" t="s">
        <v>177</v>
      </c>
      <c r="J345" s="24">
        <f>ROUND(E345/I339* H345,5)</f>
        <v>10.7064</v>
      </c>
      <c r="K345" s="25"/>
    </row>
    <row r="346" spans="1:27" x14ac:dyDescent="0.35">
      <c r="D346" s="26" t="s">
        <v>182</v>
      </c>
      <c r="E346" s="25"/>
      <c r="H346" s="25"/>
      <c r="K346" s="23">
        <f>SUM(J345:J345)</f>
        <v>10.7064</v>
      </c>
    </row>
    <row r="347" spans="1:27" x14ac:dyDescent="0.35">
      <c r="D347" s="26" t="s">
        <v>190</v>
      </c>
      <c r="E347" s="25"/>
      <c r="H347" s="25"/>
      <c r="K347" s="27">
        <f>SUM(J340:J346)</f>
        <v>114.8614</v>
      </c>
    </row>
    <row r="348" spans="1:27" x14ac:dyDescent="0.35">
      <c r="D348" s="26" t="s">
        <v>193</v>
      </c>
      <c r="E348" s="25"/>
      <c r="H348" s="25"/>
      <c r="K348" s="27">
        <f>SUM(K347:K347)</f>
        <v>114.8614</v>
      </c>
    </row>
    <row r="350" spans="1:27" ht="45" customHeight="1" x14ac:dyDescent="0.35">
      <c r="A350" s="19" t="s">
        <v>366</v>
      </c>
      <c r="B350" s="19" t="s">
        <v>45</v>
      </c>
      <c r="C350" s="1" t="s">
        <v>15</v>
      </c>
      <c r="D350" s="39" t="s">
        <v>46</v>
      </c>
      <c r="E350" s="40"/>
      <c r="F350" s="40"/>
      <c r="G350" s="1"/>
      <c r="H350" s="20" t="s">
        <v>169</v>
      </c>
      <c r="I350" s="41">
        <v>1</v>
      </c>
      <c r="J350" s="42"/>
      <c r="K350" s="21">
        <f>ROUND(K358,2)</f>
        <v>82.46</v>
      </c>
      <c r="L350" s="2" t="s">
        <v>367</v>
      </c>
      <c r="M350" s="1"/>
      <c r="N350" s="1"/>
      <c r="O350" s="1"/>
      <c r="P350" s="1"/>
      <c r="Q350" s="1"/>
      <c r="R350" s="1"/>
      <c r="S350" s="1"/>
      <c r="T350" s="1"/>
      <c r="U350" s="1"/>
      <c r="V350" s="1"/>
      <c r="W350" s="1"/>
      <c r="X350" s="1"/>
      <c r="Y350" s="1"/>
      <c r="Z350" s="1"/>
      <c r="AA350" s="1"/>
    </row>
    <row r="351" spans="1:27" x14ac:dyDescent="0.35">
      <c r="B351" s="15" t="s">
        <v>171</v>
      </c>
    </row>
    <row r="352" spans="1:27" x14ac:dyDescent="0.35">
      <c r="B352" t="s">
        <v>252</v>
      </c>
      <c r="C352" t="s">
        <v>173</v>
      </c>
      <c r="D352" t="s">
        <v>253</v>
      </c>
      <c r="E352" s="22">
        <v>2.2999999999999998</v>
      </c>
      <c r="F352" t="s">
        <v>175</v>
      </c>
      <c r="G352" t="s">
        <v>176</v>
      </c>
      <c r="H352" s="23">
        <v>19.52</v>
      </c>
      <c r="I352" t="s">
        <v>177</v>
      </c>
      <c r="J352" s="24">
        <f>ROUND(E352/I350* H352,5)</f>
        <v>44.896000000000001</v>
      </c>
      <c r="K352" s="25"/>
    </row>
    <row r="353" spans="1:27" x14ac:dyDescent="0.35">
      <c r="B353" t="s">
        <v>172</v>
      </c>
      <c r="C353" t="s">
        <v>173</v>
      </c>
      <c r="D353" t="s">
        <v>174</v>
      </c>
      <c r="E353" s="22">
        <v>1.8</v>
      </c>
      <c r="F353" t="s">
        <v>175</v>
      </c>
      <c r="G353" t="s">
        <v>176</v>
      </c>
      <c r="H353" s="23">
        <v>20.190000000000001</v>
      </c>
      <c r="I353" t="s">
        <v>177</v>
      </c>
      <c r="J353" s="24">
        <f>ROUND(E353/I350* H353,5)</f>
        <v>36.341999999999999</v>
      </c>
      <c r="K353" s="25"/>
    </row>
    <row r="354" spans="1:27" x14ac:dyDescent="0.35">
      <c r="D354" s="26" t="s">
        <v>178</v>
      </c>
      <c r="E354" s="25"/>
      <c r="H354" s="25"/>
      <c r="K354" s="23">
        <f>SUM(J352:J353)</f>
        <v>81.238</v>
      </c>
    </row>
    <row r="355" spans="1:27" x14ac:dyDescent="0.35">
      <c r="E355" s="25"/>
      <c r="H355" s="25"/>
      <c r="K355" s="25"/>
    </row>
    <row r="356" spans="1:27" x14ac:dyDescent="0.35">
      <c r="D356" s="26" t="s">
        <v>191</v>
      </c>
      <c r="E356" s="25"/>
      <c r="H356" s="25">
        <v>1.5</v>
      </c>
      <c r="I356" t="s">
        <v>192</v>
      </c>
      <c r="J356">
        <f>ROUND(H356/100*K354,5)</f>
        <v>1.2185699999999999</v>
      </c>
      <c r="K356" s="25"/>
    </row>
    <row r="357" spans="1:27" x14ac:dyDescent="0.35">
      <c r="D357" s="26" t="s">
        <v>190</v>
      </c>
      <c r="E357" s="25"/>
      <c r="H357" s="25"/>
      <c r="K357" s="27">
        <f>SUM(J351:J356)</f>
        <v>82.456569999999999</v>
      </c>
    </row>
    <row r="358" spans="1:27" x14ac:dyDescent="0.35">
      <c r="D358" s="26" t="s">
        <v>193</v>
      </c>
      <c r="E358" s="25"/>
      <c r="H358" s="25"/>
      <c r="K358" s="27">
        <f>SUM(K357:K357)</f>
        <v>82.456569999999999</v>
      </c>
    </row>
    <row r="360" spans="1:27" ht="45" customHeight="1" x14ac:dyDescent="0.35">
      <c r="A360" s="19" t="s">
        <v>368</v>
      </c>
      <c r="B360" s="19" t="s">
        <v>126</v>
      </c>
      <c r="C360" s="1" t="s">
        <v>15</v>
      </c>
      <c r="D360" s="39" t="s">
        <v>127</v>
      </c>
      <c r="E360" s="40"/>
      <c r="F360" s="40"/>
      <c r="G360" s="1"/>
      <c r="H360" s="20" t="s">
        <v>169</v>
      </c>
      <c r="I360" s="41">
        <v>1</v>
      </c>
      <c r="J360" s="42"/>
      <c r="K360" s="21">
        <f>ROUND(K371,2)</f>
        <v>3.82</v>
      </c>
      <c r="L360" s="2" t="s">
        <v>369</v>
      </c>
      <c r="M360" s="1"/>
      <c r="N360" s="1"/>
      <c r="O360" s="1"/>
      <c r="P360" s="1"/>
      <c r="Q360" s="1"/>
      <c r="R360" s="1"/>
      <c r="S360" s="1"/>
      <c r="T360" s="1"/>
      <c r="U360" s="1"/>
      <c r="V360" s="1"/>
      <c r="W360" s="1"/>
      <c r="X360" s="1"/>
      <c r="Y360" s="1"/>
      <c r="Z360" s="1"/>
      <c r="AA360" s="1"/>
    </row>
    <row r="361" spans="1:27" x14ac:dyDescent="0.35">
      <c r="B361" s="15" t="s">
        <v>171</v>
      </c>
    </row>
    <row r="362" spans="1:27" x14ac:dyDescent="0.35">
      <c r="B362" t="s">
        <v>252</v>
      </c>
      <c r="C362" t="s">
        <v>173</v>
      </c>
      <c r="D362" t="s">
        <v>253</v>
      </c>
      <c r="E362" s="22">
        <v>0.05</v>
      </c>
      <c r="F362" t="s">
        <v>175</v>
      </c>
      <c r="G362" t="s">
        <v>176</v>
      </c>
      <c r="H362" s="23">
        <v>19.52</v>
      </c>
      <c r="I362" t="s">
        <v>177</v>
      </c>
      <c r="J362" s="24">
        <f>ROUND(E362/I360* H362,5)</f>
        <v>0.97599999999999998</v>
      </c>
      <c r="K362" s="25"/>
    </row>
    <row r="363" spans="1:27" x14ac:dyDescent="0.35">
      <c r="B363" t="s">
        <v>172</v>
      </c>
      <c r="C363" t="s">
        <v>173</v>
      </c>
      <c r="D363" t="s">
        <v>174</v>
      </c>
      <c r="E363" s="22">
        <v>0.1</v>
      </c>
      <c r="F363" t="s">
        <v>175</v>
      </c>
      <c r="G363" t="s">
        <v>176</v>
      </c>
      <c r="H363" s="23">
        <v>20.190000000000001</v>
      </c>
      <c r="I363" t="s">
        <v>177</v>
      </c>
      <c r="J363" s="24">
        <f>ROUND(E363/I360* H363,5)</f>
        <v>2.0190000000000001</v>
      </c>
      <c r="K363" s="25"/>
    </row>
    <row r="364" spans="1:27" x14ac:dyDescent="0.35">
      <c r="D364" s="26" t="s">
        <v>178</v>
      </c>
      <c r="E364" s="25"/>
      <c r="H364" s="25"/>
      <c r="K364" s="23">
        <f>SUM(J362:J363)</f>
        <v>2.9950000000000001</v>
      </c>
    </row>
    <row r="365" spans="1:27" x14ac:dyDescent="0.35">
      <c r="B365" s="15" t="s">
        <v>179</v>
      </c>
      <c r="E365" s="25"/>
      <c r="H365" s="25"/>
      <c r="K365" s="25"/>
    </row>
    <row r="366" spans="1:27" x14ac:dyDescent="0.35">
      <c r="B366" t="s">
        <v>370</v>
      </c>
      <c r="C366" t="s">
        <v>173</v>
      </c>
      <c r="D366" t="s">
        <v>371</v>
      </c>
      <c r="E366" s="22">
        <v>0.05</v>
      </c>
      <c r="F366" t="s">
        <v>175</v>
      </c>
      <c r="G366" t="s">
        <v>176</v>
      </c>
      <c r="H366" s="23">
        <v>15.65</v>
      </c>
      <c r="I366" t="s">
        <v>177</v>
      </c>
      <c r="J366" s="24">
        <f>ROUND(E366/I360* H366,5)</f>
        <v>0.78249999999999997</v>
      </c>
      <c r="K366" s="25"/>
    </row>
    <row r="367" spans="1:27" x14ac:dyDescent="0.35">
      <c r="D367" s="26" t="s">
        <v>182</v>
      </c>
      <c r="E367" s="25"/>
      <c r="H367" s="25"/>
      <c r="K367" s="23">
        <f>SUM(J366:J366)</f>
        <v>0.78249999999999997</v>
      </c>
    </row>
    <row r="368" spans="1:27" x14ac:dyDescent="0.35">
      <c r="E368" s="25"/>
      <c r="H368" s="25"/>
      <c r="K368" s="25"/>
    </row>
    <row r="369" spans="1:27" x14ac:dyDescent="0.35">
      <c r="D369" s="26" t="s">
        <v>191</v>
      </c>
      <c r="E369" s="25"/>
      <c r="H369" s="25">
        <v>1.5</v>
      </c>
      <c r="I369" t="s">
        <v>192</v>
      </c>
      <c r="J369">
        <f>ROUND(H369/100*K364,5)</f>
        <v>4.4929999999999998E-2</v>
      </c>
      <c r="K369" s="25"/>
    </row>
    <row r="370" spans="1:27" x14ac:dyDescent="0.35">
      <c r="D370" s="26" t="s">
        <v>190</v>
      </c>
      <c r="E370" s="25"/>
      <c r="H370" s="25"/>
      <c r="K370" s="27">
        <f>SUM(J361:J369)</f>
        <v>3.8224299999999998</v>
      </c>
    </row>
    <row r="371" spans="1:27" x14ac:dyDescent="0.35">
      <c r="D371" s="26" t="s">
        <v>193</v>
      </c>
      <c r="E371" s="25"/>
      <c r="H371" s="25"/>
      <c r="K371" s="27">
        <f>SUM(K370:K370)</f>
        <v>3.8224299999999998</v>
      </c>
    </row>
    <row r="373" spans="1:27" ht="45" customHeight="1" x14ac:dyDescent="0.35">
      <c r="A373" s="19" t="s">
        <v>372</v>
      </c>
      <c r="B373" s="19" t="s">
        <v>142</v>
      </c>
      <c r="C373" s="1" t="s">
        <v>143</v>
      </c>
      <c r="D373" s="39" t="s">
        <v>144</v>
      </c>
      <c r="E373" s="40"/>
      <c r="F373" s="40"/>
      <c r="G373" s="1"/>
      <c r="H373" s="20" t="s">
        <v>169</v>
      </c>
      <c r="I373" s="41">
        <v>1</v>
      </c>
      <c r="J373" s="42"/>
      <c r="K373" s="21">
        <f>ROUND(K380,2)</f>
        <v>19.809999999999999</v>
      </c>
      <c r="L373" s="2" t="s">
        <v>373</v>
      </c>
      <c r="M373" s="1"/>
      <c r="N373" s="1"/>
      <c r="O373" s="1"/>
      <c r="P373" s="1"/>
      <c r="Q373" s="1"/>
      <c r="R373" s="1"/>
      <c r="S373" s="1"/>
      <c r="T373" s="1"/>
      <c r="U373" s="1"/>
      <c r="V373" s="1"/>
      <c r="W373" s="1"/>
      <c r="X373" s="1"/>
      <c r="Y373" s="1"/>
      <c r="Z373" s="1"/>
      <c r="AA373" s="1"/>
    </row>
    <row r="374" spans="1:27" x14ac:dyDescent="0.35">
      <c r="B374" s="15" t="s">
        <v>171</v>
      </c>
    </row>
    <row r="375" spans="1:27" x14ac:dyDescent="0.35">
      <c r="B375" t="s">
        <v>252</v>
      </c>
      <c r="C375" t="s">
        <v>173</v>
      </c>
      <c r="D375" t="s">
        <v>253</v>
      </c>
      <c r="E375" s="22">
        <v>1</v>
      </c>
      <c r="F375" t="s">
        <v>175</v>
      </c>
      <c r="G375" t="s">
        <v>176</v>
      </c>
      <c r="H375" s="23">
        <v>19.52</v>
      </c>
      <c r="I375" t="s">
        <v>177</v>
      </c>
      <c r="J375" s="24">
        <f>ROUND(E375/I373* H375,5)</f>
        <v>19.52</v>
      </c>
      <c r="K375" s="25"/>
    </row>
    <row r="376" spans="1:27" x14ac:dyDescent="0.35">
      <c r="D376" s="26" t="s">
        <v>178</v>
      </c>
      <c r="E376" s="25"/>
      <c r="H376" s="25"/>
      <c r="K376" s="23">
        <f>SUM(J375:J375)</f>
        <v>19.52</v>
      </c>
    </row>
    <row r="377" spans="1:27" x14ac:dyDescent="0.35">
      <c r="E377" s="25"/>
      <c r="H377" s="25"/>
      <c r="K377" s="25"/>
    </row>
    <row r="378" spans="1:27" x14ac:dyDescent="0.35">
      <c r="D378" s="26" t="s">
        <v>191</v>
      </c>
      <c r="E378" s="25"/>
      <c r="H378" s="25">
        <v>1.5</v>
      </c>
      <c r="I378" t="s">
        <v>192</v>
      </c>
      <c r="J378">
        <f>ROUND(H378/100*K376,5)</f>
        <v>0.2928</v>
      </c>
      <c r="K378" s="25"/>
    </row>
    <row r="379" spans="1:27" x14ac:dyDescent="0.35">
      <c r="D379" s="26" t="s">
        <v>190</v>
      </c>
      <c r="E379" s="25"/>
      <c r="H379" s="25"/>
      <c r="K379" s="27">
        <f>SUM(J374:J378)</f>
        <v>19.812799999999999</v>
      </c>
    </row>
    <row r="380" spans="1:27" x14ac:dyDescent="0.35">
      <c r="D380" s="26" t="s">
        <v>193</v>
      </c>
      <c r="E380" s="25"/>
      <c r="H380" s="25"/>
      <c r="K380" s="27">
        <f>SUM(K379:K379)</f>
        <v>19.812799999999999</v>
      </c>
    </row>
    <row r="382" spans="1:27" ht="45" customHeight="1" x14ac:dyDescent="0.35">
      <c r="A382" s="19" t="s">
        <v>374</v>
      </c>
      <c r="B382" s="19" t="s">
        <v>145</v>
      </c>
      <c r="C382" s="1" t="s">
        <v>143</v>
      </c>
      <c r="D382" s="39" t="s">
        <v>146</v>
      </c>
      <c r="E382" s="40"/>
      <c r="F382" s="40"/>
      <c r="G382" s="1"/>
      <c r="H382" s="20" t="s">
        <v>169</v>
      </c>
      <c r="I382" s="41">
        <v>1</v>
      </c>
      <c r="J382" s="42"/>
      <c r="K382" s="21">
        <f>ROUND(K392,2)</f>
        <v>33.03</v>
      </c>
      <c r="L382" s="2" t="s">
        <v>375</v>
      </c>
      <c r="M382" s="1"/>
      <c r="N382" s="1"/>
      <c r="O382" s="1"/>
      <c r="P382" s="1"/>
      <c r="Q382" s="1"/>
      <c r="R382" s="1"/>
      <c r="S382" s="1"/>
      <c r="T382" s="1"/>
      <c r="U382" s="1"/>
      <c r="V382" s="1"/>
      <c r="W382" s="1"/>
      <c r="X382" s="1"/>
      <c r="Y382" s="1"/>
      <c r="Z382" s="1"/>
      <c r="AA382" s="1"/>
    </row>
    <row r="383" spans="1:27" x14ac:dyDescent="0.35">
      <c r="B383" s="15" t="s">
        <v>171</v>
      </c>
    </row>
    <row r="384" spans="1:27" x14ac:dyDescent="0.35">
      <c r="B384" t="s">
        <v>252</v>
      </c>
      <c r="C384" t="s">
        <v>173</v>
      </c>
      <c r="D384" t="s">
        <v>253</v>
      </c>
      <c r="E384" s="22">
        <v>0.75</v>
      </c>
      <c r="F384" t="s">
        <v>175</v>
      </c>
      <c r="G384" t="s">
        <v>176</v>
      </c>
      <c r="H384" s="23">
        <v>19.52</v>
      </c>
      <c r="I384" t="s">
        <v>177</v>
      </c>
      <c r="J384" s="24">
        <f>ROUND(E384/I382* H384,5)</f>
        <v>14.64</v>
      </c>
      <c r="K384" s="25"/>
    </row>
    <row r="385" spans="1:27" x14ac:dyDescent="0.35">
      <c r="D385" s="26" t="s">
        <v>178</v>
      </c>
      <c r="E385" s="25"/>
      <c r="H385" s="25"/>
      <c r="K385" s="23">
        <f>SUM(J384:J384)</f>
        <v>14.64</v>
      </c>
    </row>
    <row r="386" spans="1:27" x14ac:dyDescent="0.35">
      <c r="B386" s="15" t="s">
        <v>179</v>
      </c>
      <c r="E386" s="25"/>
      <c r="H386" s="25"/>
      <c r="K386" s="25"/>
    </row>
    <row r="387" spans="1:27" x14ac:dyDescent="0.35">
      <c r="B387" t="s">
        <v>376</v>
      </c>
      <c r="C387" t="s">
        <v>143</v>
      </c>
      <c r="D387" t="s">
        <v>377</v>
      </c>
      <c r="E387" s="22">
        <v>1</v>
      </c>
      <c r="F387" t="s">
        <v>175</v>
      </c>
      <c r="G387" t="s">
        <v>176</v>
      </c>
      <c r="H387" s="23">
        <v>18.239999999999998</v>
      </c>
      <c r="I387" t="s">
        <v>177</v>
      </c>
      <c r="J387" s="24">
        <f>ROUND(E387/I382* H387,5)</f>
        <v>18.239999999999998</v>
      </c>
      <c r="K387" s="25"/>
    </row>
    <row r="388" spans="1:27" x14ac:dyDescent="0.35">
      <c r="D388" s="26" t="s">
        <v>182</v>
      </c>
      <c r="E388" s="25"/>
      <c r="H388" s="25"/>
      <c r="K388" s="23">
        <f>SUM(J387:J387)</f>
        <v>18.239999999999998</v>
      </c>
    </row>
    <row r="389" spans="1:27" x14ac:dyDescent="0.35">
      <c r="E389" s="25"/>
      <c r="H389" s="25"/>
      <c r="K389" s="25"/>
    </row>
    <row r="390" spans="1:27" x14ac:dyDescent="0.35">
      <c r="D390" s="26" t="s">
        <v>191</v>
      </c>
      <c r="E390" s="25"/>
      <c r="H390" s="25">
        <v>1</v>
      </c>
      <c r="I390" t="s">
        <v>192</v>
      </c>
      <c r="J390">
        <f>ROUND(H390/100*K385,5)</f>
        <v>0.1464</v>
      </c>
      <c r="K390" s="25"/>
    </row>
    <row r="391" spans="1:27" x14ac:dyDescent="0.35">
      <c r="D391" s="26" t="s">
        <v>190</v>
      </c>
      <c r="E391" s="25"/>
      <c r="H391" s="25"/>
      <c r="K391" s="27">
        <f>SUM(J383:J390)</f>
        <v>33.026399999999995</v>
      </c>
    </row>
    <row r="392" spans="1:27" x14ac:dyDescent="0.35">
      <c r="D392" s="26" t="s">
        <v>193</v>
      </c>
      <c r="E392" s="25"/>
      <c r="H392" s="25"/>
      <c r="K392" s="27">
        <f>SUM(K391:K391)</f>
        <v>33.026399999999995</v>
      </c>
    </row>
    <row r="394" spans="1:27" ht="45" customHeight="1" x14ac:dyDescent="0.35">
      <c r="A394" s="19" t="s">
        <v>378</v>
      </c>
      <c r="B394" s="19" t="s">
        <v>149</v>
      </c>
      <c r="C394" s="1" t="s">
        <v>150</v>
      </c>
      <c r="D394" s="39" t="s">
        <v>151</v>
      </c>
      <c r="E394" s="40"/>
      <c r="F394" s="40"/>
      <c r="G394" s="1"/>
      <c r="H394" s="20" t="s">
        <v>169</v>
      </c>
      <c r="I394" s="41">
        <v>1</v>
      </c>
      <c r="J394" s="42"/>
      <c r="K394" s="21">
        <f>ROUND(K399,2)</f>
        <v>13.2</v>
      </c>
      <c r="L394" s="2" t="s">
        <v>379</v>
      </c>
      <c r="M394" s="1"/>
      <c r="N394" s="1"/>
      <c r="O394" s="1"/>
      <c r="P394" s="1"/>
      <c r="Q394" s="1"/>
      <c r="R394" s="1"/>
      <c r="S394" s="1"/>
      <c r="T394" s="1"/>
      <c r="U394" s="1"/>
      <c r="V394" s="1"/>
      <c r="W394" s="1"/>
      <c r="X394" s="1"/>
      <c r="Y394" s="1"/>
      <c r="Z394" s="1"/>
      <c r="AA394" s="1"/>
    </row>
    <row r="395" spans="1:27" x14ac:dyDescent="0.35">
      <c r="B395" s="15" t="s">
        <v>183</v>
      </c>
    </row>
    <row r="396" spans="1:27" x14ac:dyDescent="0.35">
      <c r="B396" t="s">
        <v>380</v>
      </c>
      <c r="C396" t="s">
        <v>185</v>
      </c>
      <c r="D396" t="s">
        <v>151</v>
      </c>
      <c r="E396" s="22">
        <v>1.2</v>
      </c>
      <c r="G396" t="s">
        <v>176</v>
      </c>
      <c r="H396" s="23">
        <v>11</v>
      </c>
      <c r="I396" t="s">
        <v>177</v>
      </c>
      <c r="J396" s="24">
        <f>ROUND(E396* H396,5)</f>
        <v>13.2</v>
      </c>
      <c r="K396" s="25"/>
    </row>
    <row r="397" spans="1:27" x14ac:dyDescent="0.35">
      <c r="D397" s="26" t="s">
        <v>189</v>
      </c>
      <c r="E397" s="25"/>
      <c r="H397" s="25"/>
      <c r="K397" s="23">
        <f>SUM(J396:J396)</f>
        <v>13.2</v>
      </c>
    </row>
    <row r="398" spans="1:27" x14ac:dyDescent="0.35">
      <c r="D398" s="26" t="s">
        <v>190</v>
      </c>
      <c r="E398" s="25"/>
      <c r="H398" s="25"/>
      <c r="K398" s="27">
        <f>SUM(J395:J397)</f>
        <v>13.2</v>
      </c>
    </row>
    <row r="399" spans="1:27" x14ac:dyDescent="0.35">
      <c r="D399" s="26" t="s">
        <v>193</v>
      </c>
      <c r="E399" s="25"/>
      <c r="H399" s="25"/>
      <c r="K399" s="27">
        <f>SUM(K398:K398)</f>
        <v>13.2</v>
      </c>
    </row>
    <row r="401" spans="1:27" ht="45" customHeight="1" x14ac:dyDescent="0.35">
      <c r="A401" s="19" t="s">
        <v>381</v>
      </c>
      <c r="B401" s="19" t="s">
        <v>152</v>
      </c>
      <c r="C401" s="1" t="s">
        <v>150</v>
      </c>
      <c r="D401" s="39" t="s">
        <v>153</v>
      </c>
      <c r="E401" s="40"/>
      <c r="F401" s="40"/>
      <c r="G401" s="1"/>
      <c r="H401" s="20" t="s">
        <v>169</v>
      </c>
      <c r="I401" s="41">
        <v>1</v>
      </c>
      <c r="J401" s="42"/>
      <c r="K401" s="21">
        <f>ROUND(K406,2)</f>
        <v>21</v>
      </c>
      <c r="L401" s="2" t="s">
        <v>382</v>
      </c>
      <c r="M401" s="1"/>
      <c r="N401" s="1"/>
      <c r="O401" s="1"/>
      <c r="P401" s="1"/>
      <c r="Q401" s="1"/>
      <c r="R401" s="1"/>
      <c r="S401" s="1"/>
      <c r="T401" s="1"/>
      <c r="U401" s="1"/>
      <c r="V401" s="1"/>
      <c r="W401" s="1"/>
      <c r="X401" s="1"/>
      <c r="Y401" s="1"/>
      <c r="Z401" s="1"/>
      <c r="AA401" s="1"/>
    </row>
    <row r="402" spans="1:27" x14ac:dyDescent="0.35">
      <c r="B402" s="15" t="s">
        <v>183</v>
      </c>
    </row>
    <row r="403" spans="1:27" x14ac:dyDescent="0.35">
      <c r="B403" t="s">
        <v>383</v>
      </c>
      <c r="C403" t="s">
        <v>185</v>
      </c>
      <c r="D403" t="s">
        <v>153</v>
      </c>
      <c r="E403" s="22">
        <v>1</v>
      </c>
      <c r="G403" t="s">
        <v>176</v>
      </c>
      <c r="H403" s="23">
        <v>21</v>
      </c>
      <c r="I403" t="s">
        <v>177</v>
      </c>
      <c r="J403" s="24">
        <f>ROUND(E403* H403,5)</f>
        <v>21</v>
      </c>
      <c r="K403" s="25"/>
    </row>
    <row r="404" spans="1:27" x14ac:dyDescent="0.35">
      <c r="D404" s="26" t="s">
        <v>189</v>
      </c>
      <c r="E404" s="25"/>
      <c r="H404" s="25"/>
      <c r="K404" s="23">
        <f>SUM(J403:J403)</f>
        <v>21</v>
      </c>
    </row>
    <row r="405" spans="1:27" x14ac:dyDescent="0.35">
      <c r="D405" s="26" t="s">
        <v>190</v>
      </c>
      <c r="E405" s="25"/>
      <c r="H405" s="25"/>
      <c r="K405" s="27">
        <f>SUM(J402:J404)</f>
        <v>21</v>
      </c>
    </row>
    <row r="406" spans="1:27" x14ac:dyDescent="0.35">
      <c r="D406" s="26" t="s">
        <v>193</v>
      </c>
      <c r="E406" s="25"/>
      <c r="H406" s="25"/>
      <c r="K406" s="27">
        <f>SUM(K405:K405)</f>
        <v>21</v>
      </c>
    </row>
    <row r="408" spans="1:27" ht="45" customHeight="1" x14ac:dyDescent="0.35">
      <c r="A408" s="19" t="s">
        <v>384</v>
      </c>
      <c r="B408" s="19" t="s">
        <v>147</v>
      </c>
      <c r="C408" s="1" t="s">
        <v>143</v>
      </c>
      <c r="D408" s="39" t="s">
        <v>148</v>
      </c>
      <c r="E408" s="40"/>
      <c r="F408" s="40"/>
      <c r="G408" s="1"/>
      <c r="H408" s="20" t="s">
        <v>169</v>
      </c>
      <c r="I408" s="41">
        <v>1</v>
      </c>
      <c r="J408" s="42"/>
      <c r="K408" s="21">
        <f>ROUND(K413,2)</f>
        <v>36.979999999999997</v>
      </c>
      <c r="L408" s="2" t="s">
        <v>385</v>
      </c>
      <c r="M408" s="1"/>
      <c r="N408" s="1"/>
      <c r="O408" s="1"/>
      <c r="P408" s="1"/>
      <c r="Q408" s="1"/>
      <c r="R408" s="1"/>
      <c r="S408" s="1"/>
      <c r="T408" s="1"/>
      <c r="U408" s="1"/>
      <c r="V408" s="1"/>
      <c r="W408" s="1"/>
      <c r="X408" s="1"/>
      <c r="Y408" s="1"/>
      <c r="Z408" s="1"/>
      <c r="AA408" s="1"/>
    </row>
    <row r="409" spans="1:27" x14ac:dyDescent="0.35">
      <c r="B409" s="15" t="s">
        <v>183</v>
      </c>
    </row>
    <row r="410" spans="1:27" x14ac:dyDescent="0.35">
      <c r="B410" t="s">
        <v>386</v>
      </c>
      <c r="C410" t="s">
        <v>185</v>
      </c>
      <c r="D410" t="s">
        <v>148</v>
      </c>
      <c r="E410" s="22">
        <v>0.49299999999999999</v>
      </c>
      <c r="G410" t="s">
        <v>176</v>
      </c>
      <c r="H410" s="23">
        <v>75</v>
      </c>
      <c r="I410" t="s">
        <v>177</v>
      </c>
      <c r="J410" s="24">
        <f>ROUND(E410* H410,5)</f>
        <v>36.975000000000001</v>
      </c>
      <c r="K410" s="25"/>
    </row>
    <row r="411" spans="1:27" x14ac:dyDescent="0.35">
      <c r="D411" s="26" t="s">
        <v>189</v>
      </c>
      <c r="E411" s="25"/>
      <c r="H411" s="25"/>
      <c r="K411" s="23">
        <f>SUM(J410:J410)</f>
        <v>36.975000000000001</v>
      </c>
    </row>
    <row r="412" spans="1:27" x14ac:dyDescent="0.35">
      <c r="D412" s="26" t="s">
        <v>190</v>
      </c>
      <c r="E412" s="25"/>
      <c r="H412" s="25"/>
      <c r="K412" s="27">
        <f>SUM(J409:J411)</f>
        <v>36.975000000000001</v>
      </c>
    </row>
    <row r="413" spans="1:27" x14ac:dyDescent="0.35">
      <c r="D413" s="26" t="s">
        <v>193</v>
      </c>
      <c r="E413" s="25"/>
      <c r="H413" s="25"/>
      <c r="K413" s="27">
        <f>SUM(K412:K412)</f>
        <v>36.975000000000001</v>
      </c>
    </row>
    <row r="415" spans="1:27" ht="45" customHeight="1" x14ac:dyDescent="0.35">
      <c r="A415" s="19" t="s">
        <v>387</v>
      </c>
      <c r="B415" s="19" t="s">
        <v>66</v>
      </c>
      <c r="C415" s="1" t="s">
        <v>15</v>
      </c>
      <c r="D415" s="39" t="s">
        <v>67</v>
      </c>
      <c r="E415" s="40"/>
      <c r="F415" s="40"/>
      <c r="G415" s="1"/>
      <c r="H415" s="20" t="s">
        <v>169</v>
      </c>
      <c r="I415" s="41">
        <v>1</v>
      </c>
      <c r="J415" s="42"/>
      <c r="K415" s="21">
        <f>ROUND(K428,2)</f>
        <v>45.18</v>
      </c>
      <c r="L415" s="2" t="s">
        <v>388</v>
      </c>
      <c r="M415" s="1"/>
      <c r="N415" s="1"/>
      <c r="O415" s="1"/>
      <c r="P415" s="1"/>
      <c r="Q415" s="1"/>
      <c r="R415" s="1"/>
      <c r="S415" s="1"/>
      <c r="T415" s="1"/>
      <c r="U415" s="1"/>
      <c r="V415" s="1"/>
      <c r="W415" s="1"/>
      <c r="X415" s="1"/>
      <c r="Y415" s="1"/>
      <c r="Z415" s="1"/>
      <c r="AA415" s="1"/>
    </row>
    <row r="416" spans="1:27" x14ac:dyDescent="0.35">
      <c r="B416" s="15" t="s">
        <v>171</v>
      </c>
    </row>
    <row r="417" spans="1:27" x14ac:dyDescent="0.35">
      <c r="B417" t="s">
        <v>260</v>
      </c>
      <c r="C417" t="s">
        <v>173</v>
      </c>
      <c r="D417" t="s">
        <v>261</v>
      </c>
      <c r="E417" s="22">
        <v>0.32</v>
      </c>
      <c r="F417" t="s">
        <v>175</v>
      </c>
      <c r="G417" t="s">
        <v>176</v>
      </c>
      <c r="H417" s="23">
        <v>26.28</v>
      </c>
      <c r="I417" t="s">
        <v>177</v>
      </c>
      <c r="J417" s="24">
        <f>ROUND(E417/I415* H417,5)</f>
        <v>8.4095999999999993</v>
      </c>
      <c r="K417" s="25"/>
    </row>
    <row r="418" spans="1:27" x14ac:dyDescent="0.35">
      <c r="B418" t="s">
        <v>172</v>
      </c>
      <c r="C418" t="s">
        <v>173</v>
      </c>
      <c r="D418" t="s">
        <v>174</v>
      </c>
      <c r="E418" s="22">
        <v>0.3</v>
      </c>
      <c r="F418" t="s">
        <v>175</v>
      </c>
      <c r="G418" t="s">
        <v>176</v>
      </c>
      <c r="H418" s="23">
        <v>20.190000000000001</v>
      </c>
      <c r="I418" t="s">
        <v>177</v>
      </c>
      <c r="J418" s="24">
        <f>ROUND(E418/I415* H418,5)</f>
        <v>6.0570000000000004</v>
      </c>
      <c r="K418" s="25"/>
    </row>
    <row r="419" spans="1:27" x14ac:dyDescent="0.35">
      <c r="B419" t="s">
        <v>252</v>
      </c>
      <c r="C419" t="s">
        <v>173</v>
      </c>
      <c r="D419" t="s">
        <v>253</v>
      </c>
      <c r="E419" s="22">
        <v>0.3</v>
      </c>
      <c r="F419" t="s">
        <v>175</v>
      </c>
      <c r="G419" t="s">
        <v>176</v>
      </c>
      <c r="H419" s="23">
        <v>19.52</v>
      </c>
      <c r="I419" t="s">
        <v>177</v>
      </c>
      <c r="J419" s="24">
        <f>ROUND(E419/I415* H419,5)</f>
        <v>5.8559999999999999</v>
      </c>
      <c r="K419" s="25"/>
    </row>
    <row r="420" spans="1:27" x14ac:dyDescent="0.35">
      <c r="D420" s="26" t="s">
        <v>178</v>
      </c>
      <c r="E420" s="25"/>
      <c r="H420" s="25"/>
      <c r="K420" s="23">
        <f>SUM(J417:J419)</f>
        <v>20.322600000000001</v>
      </c>
    </row>
    <row r="421" spans="1:27" x14ac:dyDescent="0.35">
      <c r="B421" s="15" t="s">
        <v>183</v>
      </c>
      <c r="E421" s="25"/>
      <c r="H421" s="25"/>
      <c r="K421" s="25"/>
    </row>
    <row r="422" spans="1:27" ht="319" x14ac:dyDescent="0.35">
      <c r="B422" t="s">
        <v>389</v>
      </c>
      <c r="C422" t="s">
        <v>239</v>
      </c>
      <c r="D422" s="28" t="s">
        <v>390</v>
      </c>
      <c r="E422" s="22">
        <v>1.5</v>
      </c>
      <c r="G422" t="s">
        <v>176</v>
      </c>
      <c r="H422" s="23">
        <v>12.72</v>
      </c>
      <c r="I422" t="s">
        <v>177</v>
      </c>
      <c r="J422" s="24">
        <f>ROUND(E422* H422,5)</f>
        <v>19.079999999999998</v>
      </c>
      <c r="K422" s="25"/>
    </row>
    <row r="423" spans="1:27" ht="409.5" x14ac:dyDescent="0.35">
      <c r="B423" t="s">
        <v>391</v>
      </c>
      <c r="C423" t="s">
        <v>200</v>
      </c>
      <c r="D423" s="28" t="s">
        <v>392</v>
      </c>
      <c r="E423" s="22">
        <v>1.7</v>
      </c>
      <c r="G423" t="s">
        <v>176</v>
      </c>
      <c r="H423" s="23">
        <v>3.22</v>
      </c>
      <c r="I423" t="s">
        <v>177</v>
      </c>
      <c r="J423" s="24">
        <f>ROUND(E423* H423,5)</f>
        <v>5.4740000000000002</v>
      </c>
      <c r="K423" s="25"/>
    </row>
    <row r="424" spans="1:27" x14ac:dyDescent="0.35">
      <c r="D424" s="26" t="s">
        <v>189</v>
      </c>
      <c r="E424" s="25"/>
      <c r="H424" s="25"/>
      <c r="K424" s="23">
        <f>SUM(J422:J423)</f>
        <v>24.553999999999998</v>
      </c>
    </row>
    <row r="425" spans="1:27" x14ac:dyDescent="0.35">
      <c r="E425" s="25"/>
      <c r="H425" s="25"/>
      <c r="K425" s="25"/>
    </row>
    <row r="426" spans="1:27" x14ac:dyDescent="0.35">
      <c r="D426" s="26" t="s">
        <v>191</v>
      </c>
      <c r="E426" s="25"/>
      <c r="H426" s="25">
        <v>1.5</v>
      </c>
      <c r="I426" t="s">
        <v>192</v>
      </c>
      <c r="J426">
        <f>ROUND(H426/100*K420,5)</f>
        <v>0.30484</v>
      </c>
      <c r="K426" s="25"/>
    </row>
    <row r="427" spans="1:27" x14ac:dyDescent="0.35">
      <c r="D427" s="26" t="s">
        <v>190</v>
      </c>
      <c r="E427" s="25"/>
      <c r="H427" s="25"/>
      <c r="K427" s="27">
        <f>SUM(J416:J426)</f>
        <v>45.181439999999995</v>
      </c>
    </row>
    <row r="428" spans="1:27" x14ac:dyDescent="0.35">
      <c r="D428" s="26" t="s">
        <v>193</v>
      </c>
      <c r="E428" s="25"/>
      <c r="H428" s="25"/>
      <c r="K428" s="27">
        <f>SUM(K427:K427)</f>
        <v>45.181439999999995</v>
      </c>
    </row>
    <row r="430" spans="1:27" ht="45" customHeight="1" x14ac:dyDescent="0.35">
      <c r="A430" s="19" t="s">
        <v>393</v>
      </c>
      <c r="B430" s="19" t="s">
        <v>56</v>
      </c>
      <c r="C430" s="1" t="s">
        <v>15</v>
      </c>
      <c r="D430" s="39" t="s">
        <v>57</v>
      </c>
      <c r="E430" s="40"/>
      <c r="F430" s="40"/>
      <c r="G430" s="1"/>
      <c r="H430" s="20" t="s">
        <v>169</v>
      </c>
      <c r="I430" s="41">
        <v>1</v>
      </c>
      <c r="J430" s="42"/>
      <c r="K430" s="21">
        <f>ROUND(K447,2)</f>
        <v>236.88</v>
      </c>
      <c r="L430" s="2" t="s">
        <v>394</v>
      </c>
      <c r="M430" s="1"/>
      <c r="N430" s="1"/>
      <c r="O430" s="1"/>
      <c r="P430" s="1"/>
      <c r="Q430" s="1"/>
      <c r="R430" s="1"/>
      <c r="S430" s="1"/>
      <c r="T430" s="1"/>
      <c r="U430" s="1"/>
      <c r="V430" s="1"/>
      <c r="W430" s="1"/>
      <c r="X430" s="1"/>
      <c r="Y430" s="1"/>
      <c r="Z430" s="1"/>
      <c r="AA430" s="1"/>
    </row>
    <row r="431" spans="1:27" x14ac:dyDescent="0.35">
      <c r="B431" s="15" t="s">
        <v>171</v>
      </c>
    </row>
    <row r="432" spans="1:27" x14ac:dyDescent="0.35">
      <c r="B432" t="s">
        <v>260</v>
      </c>
      <c r="C432" t="s">
        <v>173</v>
      </c>
      <c r="D432" t="s">
        <v>261</v>
      </c>
      <c r="E432" s="22">
        <v>2.5</v>
      </c>
      <c r="F432" t="s">
        <v>175</v>
      </c>
      <c r="G432" t="s">
        <v>176</v>
      </c>
      <c r="H432" s="23">
        <v>26.28</v>
      </c>
      <c r="I432" t="s">
        <v>177</v>
      </c>
      <c r="J432" s="24">
        <f>ROUND(E432/I430* H432,5)</f>
        <v>65.7</v>
      </c>
      <c r="K432" s="25"/>
    </row>
    <row r="433" spans="2:11" x14ac:dyDescent="0.35">
      <c r="B433" t="s">
        <v>172</v>
      </c>
      <c r="C433" t="s">
        <v>173</v>
      </c>
      <c r="D433" t="s">
        <v>174</v>
      </c>
      <c r="E433" s="22">
        <v>2.1</v>
      </c>
      <c r="F433" t="s">
        <v>175</v>
      </c>
      <c r="G433" t="s">
        <v>176</v>
      </c>
      <c r="H433" s="23">
        <v>20.190000000000001</v>
      </c>
      <c r="I433" t="s">
        <v>177</v>
      </c>
      <c r="J433" s="24">
        <f>ROUND(E433/I430* H433,5)</f>
        <v>42.399000000000001</v>
      </c>
      <c r="K433" s="25"/>
    </row>
    <row r="434" spans="2:11" x14ac:dyDescent="0.35">
      <c r="B434" t="s">
        <v>252</v>
      </c>
      <c r="C434" t="s">
        <v>173</v>
      </c>
      <c r="D434" t="s">
        <v>253</v>
      </c>
      <c r="E434" s="22">
        <v>2.1</v>
      </c>
      <c r="F434" t="s">
        <v>175</v>
      </c>
      <c r="G434" t="s">
        <v>176</v>
      </c>
      <c r="H434" s="23">
        <v>19.52</v>
      </c>
      <c r="I434" t="s">
        <v>177</v>
      </c>
      <c r="J434" s="24">
        <f>ROUND(E434/I430* H434,5)</f>
        <v>40.991999999999997</v>
      </c>
      <c r="K434" s="25"/>
    </row>
    <row r="435" spans="2:11" x14ac:dyDescent="0.35">
      <c r="B435" t="s">
        <v>277</v>
      </c>
      <c r="C435" t="s">
        <v>173</v>
      </c>
      <c r="D435" t="s">
        <v>278</v>
      </c>
      <c r="E435" s="22">
        <v>2.5</v>
      </c>
      <c r="F435" t="s">
        <v>175</v>
      </c>
      <c r="G435" t="s">
        <v>176</v>
      </c>
      <c r="H435" s="23">
        <v>23.38</v>
      </c>
      <c r="I435" t="s">
        <v>177</v>
      </c>
      <c r="J435" s="24">
        <f>ROUND(E435/I430* H435,5)</f>
        <v>58.45</v>
      </c>
      <c r="K435" s="25"/>
    </row>
    <row r="436" spans="2:11" x14ac:dyDescent="0.35">
      <c r="D436" s="26" t="s">
        <v>178</v>
      </c>
      <c r="E436" s="25"/>
      <c r="H436" s="25"/>
      <c r="K436" s="23">
        <f>SUM(J432:J435)</f>
        <v>207.541</v>
      </c>
    </row>
    <row r="437" spans="2:11" x14ac:dyDescent="0.35">
      <c r="B437" s="15" t="s">
        <v>179</v>
      </c>
      <c r="E437" s="25"/>
      <c r="H437" s="25"/>
      <c r="K437" s="25"/>
    </row>
    <row r="438" spans="2:11" x14ac:dyDescent="0.35">
      <c r="B438" t="s">
        <v>395</v>
      </c>
      <c r="C438" t="s">
        <v>173</v>
      </c>
      <c r="D438" t="s">
        <v>396</v>
      </c>
      <c r="E438" s="22">
        <v>0.5</v>
      </c>
      <c r="F438" t="s">
        <v>175</v>
      </c>
      <c r="G438" t="s">
        <v>176</v>
      </c>
      <c r="H438" s="23">
        <v>3.35</v>
      </c>
      <c r="I438" t="s">
        <v>177</v>
      </c>
      <c r="J438" s="24">
        <f>ROUND(E438/I430* H438,5)</f>
        <v>1.675</v>
      </c>
      <c r="K438" s="25"/>
    </row>
    <row r="439" spans="2:11" x14ac:dyDescent="0.35">
      <c r="D439" s="26" t="s">
        <v>182</v>
      </c>
      <c r="E439" s="25"/>
      <c r="H439" s="25"/>
      <c r="K439" s="23">
        <f>SUM(J438:J438)</f>
        <v>1.675</v>
      </c>
    </row>
    <row r="440" spans="2:11" x14ac:dyDescent="0.35">
      <c r="B440" s="15" t="s">
        <v>183</v>
      </c>
      <c r="E440" s="25"/>
      <c r="H440" s="25"/>
      <c r="K440" s="25"/>
    </row>
    <row r="441" spans="2:11" ht="409.5" x14ac:dyDescent="0.35">
      <c r="B441" t="s">
        <v>391</v>
      </c>
      <c r="C441" t="s">
        <v>200</v>
      </c>
      <c r="D441" s="28" t="s">
        <v>392</v>
      </c>
      <c r="E441" s="22">
        <v>1.7</v>
      </c>
      <c r="G441" t="s">
        <v>176</v>
      </c>
      <c r="H441" s="23">
        <v>3.22</v>
      </c>
      <c r="I441" t="s">
        <v>177</v>
      </c>
      <c r="J441" s="24">
        <f>ROUND(E441* H441,5)</f>
        <v>5.4740000000000002</v>
      </c>
      <c r="K441" s="25"/>
    </row>
    <row r="442" spans="2:11" ht="319" x14ac:dyDescent="0.35">
      <c r="B442" t="s">
        <v>389</v>
      </c>
      <c r="C442" t="s">
        <v>239</v>
      </c>
      <c r="D442" s="28" t="s">
        <v>390</v>
      </c>
      <c r="E442" s="22">
        <v>1.5</v>
      </c>
      <c r="G442" t="s">
        <v>176</v>
      </c>
      <c r="H442" s="23">
        <v>12.72</v>
      </c>
      <c r="I442" t="s">
        <v>177</v>
      </c>
      <c r="J442" s="24">
        <f>ROUND(E442* H442,5)</f>
        <v>19.079999999999998</v>
      </c>
      <c r="K442" s="25"/>
    </row>
    <row r="443" spans="2:11" x14ac:dyDescent="0.35">
      <c r="D443" s="26" t="s">
        <v>189</v>
      </c>
      <c r="E443" s="25"/>
      <c r="H443" s="25"/>
      <c r="K443" s="23">
        <f>SUM(J441:J442)</f>
        <v>24.553999999999998</v>
      </c>
    </row>
    <row r="444" spans="2:11" x14ac:dyDescent="0.35">
      <c r="E444" s="25"/>
      <c r="H444" s="25"/>
      <c r="K444" s="25"/>
    </row>
    <row r="445" spans="2:11" x14ac:dyDescent="0.35">
      <c r="D445" s="26" t="s">
        <v>191</v>
      </c>
      <c r="E445" s="25"/>
      <c r="H445" s="25">
        <v>1.5</v>
      </c>
      <c r="I445" t="s">
        <v>192</v>
      </c>
      <c r="J445">
        <f>ROUND(H445/100*K436,5)</f>
        <v>3.1131199999999999</v>
      </c>
      <c r="K445" s="25"/>
    </row>
    <row r="446" spans="2:11" x14ac:dyDescent="0.35">
      <c r="D446" s="26" t="s">
        <v>190</v>
      </c>
      <c r="E446" s="25"/>
      <c r="H446" s="25"/>
      <c r="K446" s="27">
        <f>SUM(J431:J445)</f>
        <v>236.88311999999999</v>
      </c>
    </row>
    <row r="447" spans="2:11" x14ac:dyDescent="0.35">
      <c r="D447" s="26" t="s">
        <v>193</v>
      </c>
      <c r="E447" s="25"/>
      <c r="H447" s="25"/>
      <c r="K447" s="27">
        <f>SUM(K446:K446)</f>
        <v>236.88311999999999</v>
      </c>
    </row>
    <row r="449" spans="1:27" ht="45" customHeight="1" x14ac:dyDescent="0.35">
      <c r="A449" s="19" t="s">
        <v>397</v>
      </c>
      <c r="B449" s="19" t="s">
        <v>80</v>
      </c>
      <c r="C449" s="1" t="s">
        <v>28</v>
      </c>
      <c r="D449" s="39" t="s">
        <v>81</v>
      </c>
      <c r="E449" s="40"/>
      <c r="F449" s="40"/>
      <c r="G449" s="1"/>
      <c r="H449" s="20" t="s">
        <v>169</v>
      </c>
      <c r="I449" s="41">
        <v>1</v>
      </c>
      <c r="J449" s="42"/>
      <c r="K449" s="21">
        <f>ROUND(K462,2)</f>
        <v>14.45</v>
      </c>
      <c r="L449" s="2" t="s">
        <v>398</v>
      </c>
      <c r="M449" s="1"/>
      <c r="N449" s="1"/>
      <c r="O449" s="1"/>
      <c r="P449" s="1"/>
      <c r="Q449" s="1"/>
      <c r="R449" s="1"/>
      <c r="S449" s="1"/>
      <c r="T449" s="1"/>
      <c r="U449" s="1"/>
      <c r="V449" s="1"/>
      <c r="W449" s="1"/>
      <c r="X449" s="1"/>
      <c r="Y449" s="1"/>
      <c r="Z449" s="1"/>
      <c r="AA449" s="1"/>
    </row>
    <row r="450" spans="1:27" x14ac:dyDescent="0.35">
      <c r="B450" s="15" t="s">
        <v>171</v>
      </c>
    </row>
    <row r="451" spans="1:27" x14ac:dyDescent="0.35">
      <c r="B451" t="s">
        <v>279</v>
      </c>
      <c r="C451" t="s">
        <v>173</v>
      </c>
      <c r="D451" t="s">
        <v>280</v>
      </c>
      <c r="E451" s="22">
        <v>0.125</v>
      </c>
      <c r="F451" t="s">
        <v>175</v>
      </c>
      <c r="G451" t="s">
        <v>176</v>
      </c>
      <c r="H451" s="23">
        <v>20.76</v>
      </c>
      <c r="I451" t="s">
        <v>177</v>
      </c>
      <c r="J451" s="24">
        <f>ROUND(E451/I449* H451,5)</f>
        <v>2.5950000000000002</v>
      </c>
      <c r="K451" s="25"/>
    </row>
    <row r="452" spans="1:27" x14ac:dyDescent="0.35">
      <c r="B452" t="s">
        <v>277</v>
      </c>
      <c r="C452" t="s">
        <v>173</v>
      </c>
      <c r="D452" t="s">
        <v>278</v>
      </c>
      <c r="E452" s="22">
        <v>0.25</v>
      </c>
      <c r="F452" t="s">
        <v>175</v>
      </c>
      <c r="G452" t="s">
        <v>176</v>
      </c>
      <c r="H452" s="23">
        <v>23.38</v>
      </c>
      <c r="I452" t="s">
        <v>177</v>
      </c>
      <c r="J452" s="24">
        <f>ROUND(E452/I449* H452,5)</f>
        <v>5.8449999999999998</v>
      </c>
      <c r="K452" s="25"/>
    </row>
    <row r="453" spans="1:27" x14ac:dyDescent="0.35">
      <c r="D453" s="26" t="s">
        <v>178</v>
      </c>
      <c r="E453" s="25"/>
      <c r="H453" s="25"/>
      <c r="K453" s="23">
        <f>SUM(J451:J452)</f>
        <v>8.44</v>
      </c>
    </row>
    <row r="454" spans="1:27" x14ac:dyDescent="0.35">
      <c r="B454" s="15" t="s">
        <v>183</v>
      </c>
      <c r="E454" s="25"/>
      <c r="H454" s="25"/>
      <c r="K454" s="25"/>
    </row>
    <row r="455" spans="1:27" x14ac:dyDescent="0.35">
      <c r="B455" t="s">
        <v>286</v>
      </c>
      <c r="C455" t="s">
        <v>25</v>
      </c>
      <c r="D455" t="s">
        <v>287</v>
      </c>
      <c r="E455" s="22">
        <v>6</v>
      </c>
      <c r="G455" t="s">
        <v>176</v>
      </c>
      <c r="H455" s="23">
        <v>0.15</v>
      </c>
      <c r="I455" t="s">
        <v>177</v>
      </c>
      <c r="J455" s="24">
        <f>ROUND(E455* H455,5)</f>
        <v>0.9</v>
      </c>
      <c r="K455" s="25"/>
    </row>
    <row r="456" spans="1:27" x14ac:dyDescent="0.35">
      <c r="B456" t="s">
        <v>399</v>
      </c>
      <c r="C456" t="s">
        <v>28</v>
      </c>
      <c r="D456" t="s">
        <v>400</v>
      </c>
      <c r="E456" s="22">
        <v>1.071</v>
      </c>
      <c r="G456" t="s">
        <v>176</v>
      </c>
      <c r="H456" s="23">
        <v>3.99</v>
      </c>
      <c r="I456" t="s">
        <v>177</v>
      </c>
      <c r="J456" s="24">
        <f>ROUND(E456* H456,5)</f>
        <v>4.2732900000000003</v>
      </c>
      <c r="K456" s="25"/>
    </row>
    <row r="457" spans="1:27" x14ac:dyDescent="0.35">
      <c r="B457" t="s">
        <v>283</v>
      </c>
      <c r="C457" t="s">
        <v>284</v>
      </c>
      <c r="D457" t="s">
        <v>285</v>
      </c>
      <c r="E457" s="22">
        <v>0.05</v>
      </c>
      <c r="G457" t="s">
        <v>176</v>
      </c>
      <c r="H457" s="23">
        <v>14.13</v>
      </c>
      <c r="I457" t="s">
        <v>177</v>
      </c>
      <c r="J457" s="24">
        <f>ROUND(E457* H457,5)</f>
        <v>0.70650000000000002</v>
      </c>
      <c r="K457" s="25"/>
    </row>
    <row r="458" spans="1:27" x14ac:dyDescent="0.35">
      <c r="D458" s="26" t="s">
        <v>189</v>
      </c>
      <c r="E458" s="25"/>
      <c r="H458" s="25"/>
      <c r="K458" s="23">
        <f>SUM(J455:J457)</f>
        <v>5.8797900000000007</v>
      </c>
    </row>
    <row r="459" spans="1:27" x14ac:dyDescent="0.35">
      <c r="E459" s="25"/>
      <c r="H459" s="25"/>
      <c r="K459" s="25"/>
    </row>
    <row r="460" spans="1:27" x14ac:dyDescent="0.35">
      <c r="D460" s="26" t="s">
        <v>191</v>
      </c>
      <c r="E460" s="25"/>
      <c r="H460" s="25">
        <v>1.5</v>
      </c>
      <c r="I460" t="s">
        <v>192</v>
      </c>
      <c r="J460">
        <f>ROUND(H460/100*K453,5)</f>
        <v>0.12659999999999999</v>
      </c>
      <c r="K460" s="25"/>
    </row>
    <row r="461" spans="1:27" x14ac:dyDescent="0.35">
      <c r="D461" s="26" t="s">
        <v>190</v>
      </c>
      <c r="E461" s="25"/>
      <c r="H461" s="25"/>
      <c r="K461" s="27">
        <f>SUM(J450:J460)</f>
        <v>14.446389999999999</v>
      </c>
    </row>
    <row r="462" spans="1:27" x14ac:dyDescent="0.35">
      <c r="D462" s="26" t="s">
        <v>193</v>
      </c>
      <c r="E462" s="25"/>
      <c r="H462" s="25"/>
      <c r="K462" s="27">
        <f>SUM(K461:K461)</f>
        <v>14.446389999999999</v>
      </c>
    </row>
    <row r="464" spans="1:27" ht="45" customHeight="1" x14ac:dyDescent="0.35">
      <c r="A464" s="19" t="s">
        <v>401</v>
      </c>
      <c r="B464" s="19" t="s">
        <v>37</v>
      </c>
      <c r="C464" s="1" t="s">
        <v>28</v>
      </c>
      <c r="D464" s="39" t="s">
        <v>38</v>
      </c>
      <c r="E464" s="40"/>
      <c r="F464" s="40"/>
      <c r="G464" s="1"/>
      <c r="H464" s="20" t="s">
        <v>169</v>
      </c>
      <c r="I464" s="41">
        <v>1</v>
      </c>
      <c r="J464" s="42"/>
      <c r="K464" s="21">
        <f>ROUND(K471,2)</f>
        <v>8</v>
      </c>
      <c r="L464" s="2" t="s">
        <v>402</v>
      </c>
      <c r="M464" s="1"/>
      <c r="N464" s="1"/>
      <c r="O464" s="1"/>
      <c r="P464" s="1"/>
      <c r="Q464" s="1"/>
      <c r="R464" s="1"/>
      <c r="S464" s="1"/>
      <c r="T464" s="1"/>
      <c r="U464" s="1"/>
      <c r="V464" s="1"/>
      <c r="W464" s="1"/>
      <c r="X464" s="1"/>
      <c r="Y464" s="1"/>
      <c r="Z464" s="1"/>
      <c r="AA464" s="1"/>
    </row>
    <row r="465" spans="1:27" x14ac:dyDescent="0.35">
      <c r="B465" s="15" t="s">
        <v>171</v>
      </c>
    </row>
    <row r="466" spans="1:27" x14ac:dyDescent="0.35">
      <c r="B466" t="s">
        <v>252</v>
      </c>
      <c r="C466" t="s">
        <v>173</v>
      </c>
      <c r="D466" t="s">
        <v>253</v>
      </c>
      <c r="E466" s="22">
        <v>0.4</v>
      </c>
      <c r="F466" t="s">
        <v>175</v>
      </c>
      <c r="G466" t="s">
        <v>176</v>
      </c>
      <c r="H466" s="23">
        <v>19.52</v>
      </c>
      <c r="I466" t="s">
        <v>177</v>
      </c>
      <c r="J466" s="24">
        <f>ROUND(E466/I464* H466,5)</f>
        <v>7.8079999999999998</v>
      </c>
      <c r="K466" s="25"/>
    </row>
    <row r="467" spans="1:27" x14ac:dyDescent="0.35">
      <c r="D467" s="26" t="s">
        <v>178</v>
      </c>
      <c r="E467" s="25"/>
      <c r="H467" s="25"/>
      <c r="K467" s="23">
        <f>SUM(J466:J466)</f>
        <v>7.8079999999999998</v>
      </c>
    </row>
    <row r="468" spans="1:27" x14ac:dyDescent="0.35">
      <c r="E468" s="25"/>
      <c r="H468" s="25"/>
      <c r="K468" s="25"/>
    </row>
    <row r="469" spans="1:27" x14ac:dyDescent="0.35">
      <c r="D469" s="26" t="s">
        <v>191</v>
      </c>
      <c r="E469" s="25"/>
      <c r="H469" s="25">
        <v>2.5</v>
      </c>
      <c r="I469" t="s">
        <v>192</v>
      </c>
      <c r="J469">
        <f>ROUND(H469/100*K467,5)</f>
        <v>0.19520000000000001</v>
      </c>
      <c r="K469" s="25"/>
    </row>
    <row r="470" spans="1:27" x14ac:dyDescent="0.35">
      <c r="D470" s="26" t="s">
        <v>190</v>
      </c>
      <c r="E470" s="25"/>
      <c r="H470" s="25"/>
      <c r="K470" s="27">
        <f>SUM(J465:J469)</f>
        <v>8.0031999999999996</v>
      </c>
    </row>
    <row r="471" spans="1:27" x14ac:dyDescent="0.35">
      <c r="D471" s="26" t="s">
        <v>193</v>
      </c>
      <c r="E471" s="25"/>
      <c r="H471" s="25"/>
      <c r="K471" s="27">
        <f>SUM(K470:K470)</f>
        <v>8.0031999999999996</v>
      </c>
    </row>
    <row r="473" spans="1:27" ht="45" customHeight="1" x14ac:dyDescent="0.35">
      <c r="A473" s="19" t="s">
        <v>403</v>
      </c>
      <c r="B473" s="19" t="s">
        <v>64</v>
      </c>
      <c r="C473" s="1" t="s">
        <v>15</v>
      </c>
      <c r="D473" s="39" t="s">
        <v>65</v>
      </c>
      <c r="E473" s="40"/>
      <c r="F473" s="40"/>
      <c r="G473" s="1"/>
      <c r="H473" s="20" t="s">
        <v>169</v>
      </c>
      <c r="I473" s="41">
        <v>1</v>
      </c>
      <c r="J473" s="42"/>
      <c r="K473" s="21">
        <f>ROUND(K485,2)</f>
        <v>48.54</v>
      </c>
      <c r="L473" s="2" t="s">
        <v>404</v>
      </c>
      <c r="M473" s="1"/>
      <c r="N473" s="1"/>
      <c r="O473" s="1"/>
      <c r="P473" s="1"/>
      <c r="Q473" s="1"/>
      <c r="R473" s="1"/>
      <c r="S473" s="1"/>
      <c r="T473" s="1"/>
      <c r="U473" s="1"/>
      <c r="V473" s="1"/>
      <c r="W473" s="1"/>
      <c r="X473" s="1"/>
      <c r="Y473" s="1"/>
      <c r="Z473" s="1"/>
      <c r="AA473" s="1"/>
    </row>
    <row r="474" spans="1:27" x14ac:dyDescent="0.35">
      <c r="B474" s="15" t="s">
        <v>171</v>
      </c>
    </row>
    <row r="475" spans="1:27" x14ac:dyDescent="0.35">
      <c r="B475" t="s">
        <v>252</v>
      </c>
      <c r="C475" t="s">
        <v>173</v>
      </c>
      <c r="D475" t="s">
        <v>253</v>
      </c>
      <c r="E475" s="22">
        <v>0.22500000000000001</v>
      </c>
      <c r="F475" t="s">
        <v>175</v>
      </c>
      <c r="G475" t="s">
        <v>176</v>
      </c>
      <c r="H475" s="23">
        <v>19.52</v>
      </c>
      <c r="I475" t="s">
        <v>177</v>
      </c>
      <c r="J475" s="24">
        <f>ROUND(E475/I473* H475,5)</f>
        <v>4.3920000000000003</v>
      </c>
      <c r="K475" s="25"/>
    </row>
    <row r="476" spans="1:27" x14ac:dyDescent="0.35">
      <c r="B476" t="s">
        <v>172</v>
      </c>
      <c r="C476" t="s">
        <v>173</v>
      </c>
      <c r="D476" t="s">
        <v>174</v>
      </c>
      <c r="E476" s="22">
        <v>0.24</v>
      </c>
      <c r="F476" t="s">
        <v>175</v>
      </c>
      <c r="G476" t="s">
        <v>176</v>
      </c>
      <c r="H476" s="23">
        <v>20.190000000000001</v>
      </c>
      <c r="I476" t="s">
        <v>177</v>
      </c>
      <c r="J476" s="24">
        <f>ROUND(E476/I473* H476,5)</f>
        <v>4.8456000000000001</v>
      </c>
      <c r="K476" s="25"/>
    </row>
    <row r="477" spans="1:27" x14ac:dyDescent="0.35">
      <c r="D477" s="26" t="s">
        <v>178</v>
      </c>
      <c r="E477" s="25"/>
      <c r="H477" s="25"/>
      <c r="K477" s="23">
        <f>SUM(J475:J476)</f>
        <v>9.2376000000000005</v>
      </c>
    </row>
    <row r="478" spans="1:27" x14ac:dyDescent="0.35">
      <c r="B478" s="15" t="s">
        <v>183</v>
      </c>
      <c r="E478" s="25"/>
      <c r="H478" s="25"/>
      <c r="K478" s="25"/>
    </row>
    <row r="479" spans="1:27" ht="319" x14ac:dyDescent="0.35">
      <c r="B479" t="s">
        <v>389</v>
      </c>
      <c r="C479" t="s">
        <v>239</v>
      </c>
      <c r="D479" s="28" t="s">
        <v>390</v>
      </c>
      <c r="E479" s="22">
        <v>3</v>
      </c>
      <c r="G479" t="s">
        <v>176</v>
      </c>
      <c r="H479" s="23">
        <v>12.72</v>
      </c>
      <c r="I479" t="s">
        <v>177</v>
      </c>
      <c r="J479" s="24">
        <f>ROUND(E479* H479,5)</f>
        <v>38.159999999999997</v>
      </c>
      <c r="K479" s="25"/>
    </row>
    <row r="480" spans="1:27" ht="188.5" x14ac:dyDescent="0.35">
      <c r="B480" t="s">
        <v>405</v>
      </c>
      <c r="C480" t="s">
        <v>15</v>
      </c>
      <c r="D480" s="28" t="s">
        <v>406</v>
      </c>
      <c r="E480" s="22">
        <v>1.05</v>
      </c>
      <c r="G480" t="s">
        <v>176</v>
      </c>
      <c r="H480" s="23">
        <v>0.96</v>
      </c>
      <c r="I480" t="s">
        <v>177</v>
      </c>
      <c r="J480" s="24">
        <f>ROUND(E480* H480,5)</f>
        <v>1.008</v>
      </c>
      <c r="K480" s="25"/>
    </row>
    <row r="481" spans="1:27" x14ac:dyDescent="0.35">
      <c r="D481" s="26" t="s">
        <v>189</v>
      </c>
      <c r="E481" s="25"/>
      <c r="H481" s="25"/>
      <c r="K481" s="23">
        <f>SUM(J479:J480)</f>
        <v>39.167999999999999</v>
      </c>
    </row>
    <row r="482" spans="1:27" x14ac:dyDescent="0.35">
      <c r="E482" s="25"/>
      <c r="H482" s="25"/>
      <c r="K482" s="25"/>
    </row>
    <row r="483" spans="1:27" x14ac:dyDescent="0.35">
      <c r="D483" s="26" t="s">
        <v>191</v>
      </c>
      <c r="E483" s="25"/>
      <c r="H483" s="25">
        <v>1.5</v>
      </c>
      <c r="I483" t="s">
        <v>192</v>
      </c>
      <c r="J483">
        <f>ROUND(H483/100*K477,5)</f>
        <v>0.13855999999999999</v>
      </c>
      <c r="K483" s="25"/>
    </row>
    <row r="484" spans="1:27" x14ac:dyDescent="0.35">
      <c r="D484" s="26" t="s">
        <v>190</v>
      </c>
      <c r="E484" s="25"/>
      <c r="H484" s="25"/>
      <c r="K484" s="27">
        <f>SUM(J474:J483)</f>
        <v>48.544159999999998</v>
      </c>
    </row>
    <row r="485" spans="1:27" x14ac:dyDescent="0.35">
      <c r="D485" s="26" t="s">
        <v>193</v>
      </c>
      <c r="E485" s="25"/>
      <c r="H485" s="25"/>
      <c r="K485" s="27">
        <f>SUM(K484:K484)</f>
        <v>48.544159999999998</v>
      </c>
    </row>
    <row r="487" spans="1:27" ht="45" customHeight="1" x14ac:dyDescent="0.35">
      <c r="A487" s="19" t="s">
        <v>407</v>
      </c>
      <c r="B487" s="19" t="s">
        <v>54</v>
      </c>
      <c r="C487" s="1" t="s">
        <v>15</v>
      </c>
      <c r="D487" s="39" t="s">
        <v>55</v>
      </c>
      <c r="E487" s="40"/>
      <c r="F487" s="40"/>
      <c r="G487" s="1"/>
      <c r="H487" s="20" t="s">
        <v>169</v>
      </c>
      <c r="I487" s="41">
        <v>1</v>
      </c>
      <c r="J487" s="42"/>
      <c r="K487" s="21">
        <f>ROUND(K500,2)</f>
        <v>149.13999999999999</v>
      </c>
      <c r="L487" s="2" t="s">
        <v>408</v>
      </c>
      <c r="M487" s="1"/>
      <c r="N487" s="1"/>
      <c r="O487" s="1"/>
      <c r="P487" s="1"/>
      <c r="Q487" s="1"/>
      <c r="R487" s="1"/>
      <c r="S487" s="1"/>
      <c r="T487" s="1"/>
      <c r="U487" s="1"/>
      <c r="V487" s="1"/>
      <c r="W487" s="1"/>
      <c r="X487" s="1"/>
      <c r="Y487" s="1"/>
      <c r="Z487" s="1"/>
      <c r="AA487" s="1"/>
    </row>
    <row r="488" spans="1:27" x14ac:dyDescent="0.35">
      <c r="B488" s="15" t="s">
        <v>171</v>
      </c>
    </row>
    <row r="489" spans="1:27" x14ac:dyDescent="0.35">
      <c r="B489" t="s">
        <v>252</v>
      </c>
      <c r="C489" t="s">
        <v>173</v>
      </c>
      <c r="D489" t="s">
        <v>253</v>
      </c>
      <c r="E489" s="22">
        <v>1.5</v>
      </c>
      <c r="F489" t="s">
        <v>175</v>
      </c>
      <c r="G489" t="s">
        <v>176</v>
      </c>
      <c r="H489" s="23">
        <v>19.52</v>
      </c>
      <c r="I489" t="s">
        <v>177</v>
      </c>
      <c r="J489" s="24">
        <f>ROUND(E489/I487* H489,5)</f>
        <v>29.28</v>
      </c>
      <c r="K489" s="25"/>
    </row>
    <row r="490" spans="1:27" x14ac:dyDescent="0.35">
      <c r="B490" t="s">
        <v>277</v>
      </c>
      <c r="C490" t="s">
        <v>173</v>
      </c>
      <c r="D490" t="s">
        <v>278</v>
      </c>
      <c r="E490" s="22">
        <v>2</v>
      </c>
      <c r="F490" t="s">
        <v>175</v>
      </c>
      <c r="G490" t="s">
        <v>176</v>
      </c>
      <c r="H490" s="23">
        <v>23.38</v>
      </c>
      <c r="I490" t="s">
        <v>177</v>
      </c>
      <c r="J490" s="24">
        <f>ROUND(E490/I487* H490,5)</f>
        <v>46.76</v>
      </c>
      <c r="K490" s="25"/>
    </row>
    <row r="491" spans="1:27" x14ac:dyDescent="0.35">
      <c r="B491" t="s">
        <v>172</v>
      </c>
      <c r="C491" t="s">
        <v>173</v>
      </c>
      <c r="D491" t="s">
        <v>174</v>
      </c>
      <c r="E491" s="22">
        <v>1.6</v>
      </c>
      <c r="F491" t="s">
        <v>175</v>
      </c>
      <c r="G491" t="s">
        <v>176</v>
      </c>
      <c r="H491" s="23">
        <v>20.190000000000001</v>
      </c>
      <c r="I491" t="s">
        <v>177</v>
      </c>
      <c r="J491" s="24">
        <f>ROUND(E491/I487* H491,5)</f>
        <v>32.304000000000002</v>
      </c>
      <c r="K491" s="25"/>
    </row>
    <row r="492" spans="1:27" x14ac:dyDescent="0.35">
      <c r="D492" s="26" t="s">
        <v>178</v>
      </c>
      <c r="E492" s="25"/>
      <c r="H492" s="25"/>
      <c r="K492" s="23">
        <f>SUM(J489:J491)</f>
        <v>108.34399999999999</v>
      </c>
    </row>
    <row r="493" spans="1:27" x14ac:dyDescent="0.35">
      <c r="B493" s="15" t="s">
        <v>183</v>
      </c>
      <c r="E493" s="25"/>
      <c r="H493" s="25"/>
      <c r="K493" s="25"/>
    </row>
    <row r="494" spans="1:27" ht="319" x14ac:dyDescent="0.35">
      <c r="B494" t="s">
        <v>389</v>
      </c>
      <c r="C494" t="s">
        <v>239</v>
      </c>
      <c r="D494" s="28" t="s">
        <v>390</v>
      </c>
      <c r="E494" s="22">
        <v>3</v>
      </c>
      <c r="G494" t="s">
        <v>176</v>
      </c>
      <c r="H494" s="23">
        <v>12.72</v>
      </c>
      <c r="I494" t="s">
        <v>177</v>
      </c>
      <c r="J494" s="24">
        <f>ROUND(E494* H494,5)</f>
        <v>38.159999999999997</v>
      </c>
      <c r="K494" s="25"/>
    </row>
    <row r="495" spans="1:27" ht="188.5" x14ac:dyDescent="0.35">
      <c r="B495" t="s">
        <v>405</v>
      </c>
      <c r="C495" t="s">
        <v>15</v>
      </c>
      <c r="D495" s="28" t="s">
        <v>406</v>
      </c>
      <c r="E495" s="22">
        <v>1.05</v>
      </c>
      <c r="G495" t="s">
        <v>176</v>
      </c>
      <c r="H495" s="23">
        <v>0.96</v>
      </c>
      <c r="I495" t="s">
        <v>177</v>
      </c>
      <c r="J495" s="24">
        <f>ROUND(E495* H495,5)</f>
        <v>1.008</v>
      </c>
      <c r="K495" s="25"/>
    </row>
    <row r="496" spans="1:27" x14ac:dyDescent="0.35">
      <c r="D496" s="26" t="s">
        <v>189</v>
      </c>
      <c r="E496" s="25"/>
      <c r="H496" s="25"/>
      <c r="K496" s="23">
        <f>SUM(J494:J495)</f>
        <v>39.167999999999999</v>
      </c>
    </row>
    <row r="497" spans="1:27" x14ac:dyDescent="0.35">
      <c r="E497" s="25"/>
      <c r="H497" s="25"/>
      <c r="K497" s="25"/>
    </row>
    <row r="498" spans="1:27" x14ac:dyDescent="0.35">
      <c r="D498" s="26" t="s">
        <v>191</v>
      </c>
      <c r="E498" s="25"/>
      <c r="H498" s="25">
        <v>1.5</v>
      </c>
      <c r="I498" t="s">
        <v>192</v>
      </c>
      <c r="J498">
        <f>ROUND(H498/100*K492,5)</f>
        <v>1.6251599999999999</v>
      </c>
      <c r="K498" s="25"/>
    </row>
    <row r="499" spans="1:27" x14ac:dyDescent="0.35">
      <c r="D499" s="26" t="s">
        <v>190</v>
      </c>
      <c r="E499" s="25"/>
      <c r="H499" s="25"/>
      <c r="K499" s="27">
        <f>SUM(J488:J498)</f>
        <v>149.13715999999999</v>
      </c>
    </row>
    <row r="500" spans="1:27" x14ac:dyDescent="0.35">
      <c r="D500" s="26" t="s">
        <v>193</v>
      </c>
      <c r="E500" s="25"/>
      <c r="H500" s="25"/>
      <c r="K500" s="27">
        <f>SUM(K499:K499)</f>
        <v>149.13715999999999</v>
      </c>
    </row>
    <row r="502" spans="1:27" ht="45" customHeight="1" x14ac:dyDescent="0.35">
      <c r="A502" s="19" t="s">
        <v>409</v>
      </c>
      <c r="B502" s="19" t="s">
        <v>90</v>
      </c>
      <c r="C502" s="1" t="s">
        <v>15</v>
      </c>
      <c r="D502" s="39" t="s">
        <v>91</v>
      </c>
      <c r="E502" s="40"/>
      <c r="F502" s="40"/>
      <c r="G502" s="1"/>
      <c r="H502" s="20" t="s">
        <v>169</v>
      </c>
      <c r="I502" s="41">
        <v>1</v>
      </c>
      <c r="J502" s="42"/>
      <c r="K502" s="21">
        <f>ROUND(K513,2)</f>
        <v>49.44</v>
      </c>
      <c r="L502" s="2" t="s">
        <v>410</v>
      </c>
      <c r="M502" s="1"/>
      <c r="N502" s="1"/>
      <c r="O502" s="1"/>
      <c r="P502" s="1"/>
      <c r="Q502" s="1"/>
      <c r="R502" s="1"/>
      <c r="S502" s="1"/>
      <c r="T502" s="1"/>
      <c r="U502" s="1"/>
      <c r="V502" s="1"/>
      <c r="W502" s="1"/>
      <c r="X502" s="1"/>
      <c r="Y502" s="1"/>
      <c r="Z502" s="1"/>
      <c r="AA502" s="1"/>
    </row>
    <row r="503" spans="1:27" x14ac:dyDescent="0.35">
      <c r="B503" s="15" t="s">
        <v>171</v>
      </c>
    </row>
    <row r="504" spans="1:27" x14ac:dyDescent="0.35">
      <c r="B504" t="s">
        <v>260</v>
      </c>
      <c r="C504" t="s">
        <v>173</v>
      </c>
      <c r="D504" t="s">
        <v>261</v>
      </c>
      <c r="E504" s="22">
        <v>0.1</v>
      </c>
      <c r="F504" t="s">
        <v>175</v>
      </c>
      <c r="G504" t="s">
        <v>176</v>
      </c>
      <c r="H504" s="23">
        <v>26.28</v>
      </c>
      <c r="I504" t="s">
        <v>177</v>
      </c>
      <c r="J504" s="24">
        <f>ROUND(E504/I502* H504,5)</f>
        <v>2.6280000000000001</v>
      </c>
      <c r="K504" s="25"/>
    </row>
    <row r="505" spans="1:27" x14ac:dyDescent="0.35">
      <c r="B505" t="s">
        <v>172</v>
      </c>
      <c r="C505" t="s">
        <v>173</v>
      </c>
      <c r="D505" t="s">
        <v>174</v>
      </c>
      <c r="E505" s="22">
        <v>0.2</v>
      </c>
      <c r="F505" t="s">
        <v>175</v>
      </c>
      <c r="G505" t="s">
        <v>176</v>
      </c>
      <c r="H505" s="23">
        <v>20.190000000000001</v>
      </c>
      <c r="I505" t="s">
        <v>177</v>
      </c>
      <c r="J505" s="24">
        <f>ROUND(E505/I502* H505,5)</f>
        <v>4.0380000000000003</v>
      </c>
      <c r="K505" s="25"/>
    </row>
    <row r="506" spans="1:27" x14ac:dyDescent="0.35">
      <c r="D506" s="26" t="s">
        <v>178</v>
      </c>
      <c r="E506" s="25"/>
      <c r="H506" s="25"/>
      <c r="K506" s="23">
        <f>SUM(J504:J505)</f>
        <v>6.6660000000000004</v>
      </c>
    </row>
    <row r="507" spans="1:27" x14ac:dyDescent="0.35">
      <c r="B507" s="15" t="s">
        <v>183</v>
      </c>
      <c r="E507" s="25"/>
      <c r="H507" s="25"/>
      <c r="K507" s="25"/>
    </row>
    <row r="508" spans="1:27" x14ac:dyDescent="0.35">
      <c r="B508" t="s">
        <v>411</v>
      </c>
      <c r="C508" t="s">
        <v>200</v>
      </c>
      <c r="D508" t="s">
        <v>412</v>
      </c>
      <c r="E508" s="22">
        <v>2.1</v>
      </c>
      <c r="G508" t="s">
        <v>176</v>
      </c>
      <c r="H508" s="23">
        <v>20.32</v>
      </c>
      <c r="I508" t="s">
        <v>177</v>
      </c>
      <c r="J508" s="24">
        <f>ROUND(E508* H508,5)</f>
        <v>42.671999999999997</v>
      </c>
      <c r="K508" s="25"/>
    </row>
    <row r="509" spans="1:27" x14ac:dyDescent="0.35">
      <c r="D509" s="26" t="s">
        <v>189</v>
      </c>
      <c r="E509" s="25"/>
      <c r="H509" s="25"/>
      <c r="K509" s="23">
        <f>SUM(J508:J508)</f>
        <v>42.671999999999997</v>
      </c>
    </row>
    <row r="510" spans="1:27" x14ac:dyDescent="0.35">
      <c r="E510" s="25"/>
      <c r="H510" s="25"/>
      <c r="K510" s="25"/>
    </row>
    <row r="511" spans="1:27" x14ac:dyDescent="0.35">
      <c r="D511" s="26" t="s">
        <v>191</v>
      </c>
      <c r="E511" s="25"/>
      <c r="H511" s="25">
        <v>1.5</v>
      </c>
      <c r="I511" t="s">
        <v>192</v>
      </c>
      <c r="J511">
        <f>ROUND(H511/100*K506,5)</f>
        <v>9.9989999999999996E-2</v>
      </c>
      <c r="K511" s="25"/>
    </row>
    <row r="512" spans="1:27" x14ac:dyDescent="0.35">
      <c r="D512" s="26" t="s">
        <v>190</v>
      </c>
      <c r="E512" s="25"/>
      <c r="H512" s="25"/>
      <c r="K512" s="27">
        <f>SUM(J503:J511)</f>
        <v>49.437989999999992</v>
      </c>
    </row>
    <row r="513" spans="1:27" x14ac:dyDescent="0.35">
      <c r="D513" s="26" t="s">
        <v>193</v>
      </c>
      <c r="E513" s="25"/>
      <c r="H513" s="25"/>
      <c r="K513" s="27">
        <f>SUM(K512:K512)</f>
        <v>49.437989999999992</v>
      </c>
    </row>
    <row r="515" spans="1:27" ht="45" customHeight="1" x14ac:dyDescent="0.35">
      <c r="A515" s="19" t="s">
        <v>413</v>
      </c>
      <c r="B515" s="19" t="s">
        <v>105</v>
      </c>
      <c r="C515" s="1" t="s">
        <v>15</v>
      </c>
      <c r="D515" s="39" t="s">
        <v>106</v>
      </c>
      <c r="E515" s="40"/>
      <c r="F515" s="40"/>
      <c r="G515" s="1"/>
      <c r="H515" s="20" t="s">
        <v>169</v>
      </c>
      <c r="I515" s="41">
        <v>1</v>
      </c>
      <c r="J515" s="42"/>
      <c r="K515" s="21">
        <f>ROUND(K522,2)</f>
        <v>13.87</v>
      </c>
      <c r="L515" s="2" t="s">
        <v>414</v>
      </c>
      <c r="M515" s="1"/>
      <c r="N515" s="1"/>
      <c r="O515" s="1"/>
      <c r="P515" s="1"/>
      <c r="Q515" s="1"/>
      <c r="R515" s="1"/>
      <c r="S515" s="1"/>
      <c r="T515" s="1"/>
      <c r="U515" s="1"/>
      <c r="V515" s="1"/>
      <c r="W515" s="1"/>
      <c r="X515" s="1"/>
      <c r="Y515" s="1"/>
      <c r="Z515" s="1"/>
      <c r="AA515" s="1"/>
    </row>
    <row r="516" spans="1:27" x14ac:dyDescent="0.35">
      <c r="B516" s="15" t="s">
        <v>171</v>
      </c>
    </row>
    <row r="517" spans="1:27" x14ac:dyDescent="0.35">
      <c r="B517" t="s">
        <v>252</v>
      </c>
      <c r="C517" t="s">
        <v>173</v>
      </c>
      <c r="D517" t="s">
        <v>253</v>
      </c>
      <c r="E517" s="22">
        <v>0.7</v>
      </c>
      <c r="F517" t="s">
        <v>175</v>
      </c>
      <c r="G517" t="s">
        <v>176</v>
      </c>
      <c r="H517" s="23">
        <v>19.52</v>
      </c>
      <c r="I517" t="s">
        <v>177</v>
      </c>
      <c r="J517" s="24">
        <f>ROUND(E517/I515* H517,5)</f>
        <v>13.664</v>
      </c>
      <c r="K517" s="25"/>
    </row>
    <row r="518" spans="1:27" x14ac:dyDescent="0.35">
      <c r="D518" s="26" t="s">
        <v>178</v>
      </c>
      <c r="E518" s="25"/>
      <c r="H518" s="25"/>
      <c r="K518" s="23">
        <f>SUM(J517:J517)</f>
        <v>13.664</v>
      </c>
    </row>
    <row r="519" spans="1:27" x14ac:dyDescent="0.35">
      <c r="E519" s="25"/>
      <c r="H519" s="25"/>
      <c r="K519" s="25"/>
    </row>
    <row r="520" spans="1:27" x14ac:dyDescent="0.35">
      <c r="D520" s="26" t="s">
        <v>191</v>
      </c>
      <c r="E520" s="25"/>
      <c r="H520" s="25">
        <v>1.5</v>
      </c>
      <c r="I520" t="s">
        <v>192</v>
      </c>
      <c r="J520">
        <f>ROUND(H520/100*K518,5)</f>
        <v>0.20496</v>
      </c>
      <c r="K520" s="25"/>
    </row>
    <row r="521" spans="1:27" x14ac:dyDescent="0.35">
      <c r="D521" s="26" t="s">
        <v>190</v>
      </c>
      <c r="E521" s="25"/>
      <c r="H521" s="25"/>
      <c r="K521" s="27">
        <f>SUM(J516:J520)</f>
        <v>13.86896</v>
      </c>
    </row>
    <row r="522" spans="1:27" x14ac:dyDescent="0.35">
      <c r="D522" s="26" t="s">
        <v>193</v>
      </c>
      <c r="E522" s="25"/>
      <c r="H522" s="25"/>
      <c r="K522" s="27">
        <f>SUM(K521:K521)</f>
        <v>13.86896</v>
      </c>
    </row>
    <row r="524" spans="1:27" ht="45" customHeight="1" x14ac:dyDescent="0.35">
      <c r="A524" s="19" t="s">
        <v>415</v>
      </c>
      <c r="B524" s="19" t="s">
        <v>128</v>
      </c>
      <c r="C524" s="1" t="s">
        <v>15</v>
      </c>
      <c r="D524" s="39" t="s">
        <v>129</v>
      </c>
      <c r="E524" s="40"/>
      <c r="F524" s="40"/>
      <c r="G524" s="1"/>
      <c r="H524" s="20" t="s">
        <v>169</v>
      </c>
      <c r="I524" s="41">
        <v>1</v>
      </c>
      <c r="J524" s="42"/>
      <c r="K524" s="21">
        <f>ROUND(K531,2)</f>
        <v>15.85</v>
      </c>
      <c r="L524" s="2" t="s">
        <v>416</v>
      </c>
      <c r="M524" s="1"/>
      <c r="N524" s="1"/>
      <c r="O524" s="1"/>
      <c r="P524" s="1"/>
      <c r="Q524" s="1"/>
      <c r="R524" s="1"/>
      <c r="S524" s="1"/>
      <c r="T524" s="1"/>
      <c r="U524" s="1"/>
      <c r="V524" s="1"/>
      <c r="W524" s="1"/>
      <c r="X524" s="1"/>
      <c r="Y524" s="1"/>
      <c r="Z524" s="1"/>
      <c r="AA524" s="1"/>
    </row>
    <row r="525" spans="1:27" x14ac:dyDescent="0.35">
      <c r="B525" s="15" t="s">
        <v>171</v>
      </c>
    </row>
    <row r="526" spans="1:27" x14ac:dyDescent="0.35">
      <c r="B526" t="s">
        <v>252</v>
      </c>
      <c r="C526" t="s">
        <v>173</v>
      </c>
      <c r="D526" t="s">
        <v>253</v>
      </c>
      <c r="E526" s="22">
        <v>0.8</v>
      </c>
      <c r="F526" t="s">
        <v>175</v>
      </c>
      <c r="G526" t="s">
        <v>176</v>
      </c>
      <c r="H526" s="23">
        <v>19.52</v>
      </c>
      <c r="I526" t="s">
        <v>177</v>
      </c>
      <c r="J526" s="24">
        <f>ROUND(E526/I524* H526,5)</f>
        <v>15.616</v>
      </c>
      <c r="K526" s="25"/>
    </row>
    <row r="527" spans="1:27" x14ac:dyDescent="0.35">
      <c r="D527" s="26" t="s">
        <v>178</v>
      </c>
      <c r="E527" s="25"/>
      <c r="H527" s="25"/>
      <c r="K527" s="23">
        <f>SUM(J526:J526)</f>
        <v>15.616</v>
      </c>
    </row>
    <row r="528" spans="1:27" x14ac:dyDescent="0.35">
      <c r="E528" s="25"/>
      <c r="H528" s="25"/>
      <c r="K528" s="25"/>
    </row>
    <row r="529" spans="1:27" x14ac:dyDescent="0.35">
      <c r="D529" s="26" t="s">
        <v>191</v>
      </c>
      <c r="E529" s="25"/>
      <c r="H529" s="25">
        <v>1.5</v>
      </c>
      <c r="I529" t="s">
        <v>192</v>
      </c>
      <c r="J529">
        <f>ROUND(H529/100*K527,5)</f>
        <v>0.23424</v>
      </c>
      <c r="K529" s="25"/>
    </row>
    <row r="530" spans="1:27" x14ac:dyDescent="0.35">
      <c r="D530" s="26" t="s">
        <v>190</v>
      </c>
      <c r="E530" s="25"/>
      <c r="H530" s="25"/>
      <c r="K530" s="27">
        <f>SUM(J525:J529)</f>
        <v>15.850239999999999</v>
      </c>
    </row>
    <row r="531" spans="1:27" x14ac:dyDescent="0.35">
      <c r="D531" s="26" t="s">
        <v>193</v>
      </c>
      <c r="E531" s="25"/>
      <c r="H531" s="25"/>
      <c r="K531" s="27">
        <f>SUM(K530:K530)</f>
        <v>15.850239999999999</v>
      </c>
    </row>
    <row r="533" spans="1:27" ht="45" customHeight="1" x14ac:dyDescent="0.35">
      <c r="A533" s="19" t="s">
        <v>417</v>
      </c>
      <c r="B533" s="19" t="s">
        <v>39</v>
      </c>
      <c r="C533" s="1" t="s">
        <v>15</v>
      </c>
      <c r="D533" s="39" t="s">
        <v>40</v>
      </c>
      <c r="E533" s="40"/>
      <c r="F533" s="40"/>
      <c r="G533" s="1"/>
      <c r="H533" s="20" t="s">
        <v>169</v>
      </c>
      <c r="I533" s="41">
        <v>1</v>
      </c>
      <c r="J533" s="42"/>
      <c r="K533" s="21">
        <f>ROUND(K547,2)</f>
        <v>17.22</v>
      </c>
      <c r="L533" s="2" t="s">
        <v>418</v>
      </c>
      <c r="M533" s="1"/>
      <c r="N533" s="1"/>
      <c r="O533" s="1"/>
      <c r="P533" s="1"/>
      <c r="Q533" s="1"/>
      <c r="R533" s="1"/>
      <c r="S533" s="1"/>
      <c r="T533" s="1"/>
      <c r="U533" s="1"/>
      <c r="V533" s="1"/>
      <c r="W533" s="1"/>
      <c r="X533" s="1"/>
      <c r="Y533" s="1"/>
      <c r="Z533" s="1"/>
      <c r="AA533" s="1"/>
    </row>
    <row r="534" spans="1:27" x14ac:dyDescent="0.35">
      <c r="B534" s="15" t="s">
        <v>171</v>
      </c>
    </row>
    <row r="535" spans="1:27" x14ac:dyDescent="0.35">
      <c r="B535" t="s">
        <v>252</v>
      </c>
      <c r="C535" t="s">
        <v>173</v>
      </c>
      <c r="D535" t="s">
        <v>253</v>
      </c>
      <c r="E535" s="22">
        <v>0.56000000000000005</v>
      </c>
      <c r="F535" t="s">
        <v>175</v>
      </c>
      <c r="G535" t="s">
        <v>176</v>
      </c>
      <c r="H535" s="23">
        <v>19.52</v>
      </c>
      <c r="I535" t="s">
        <v>177</v>
      </c>
      <c r="J535" s="24">
        <f>ROUND(E535/I533* H535,5)</f>
        <v>10.9312</v>
      </c>
      <c r="K535" s="25"/>
    </row>
    <row r="536" spans="1:27" x14ac:dyDescent="0.35">
      <c r="D536" s="26" t="s">
        <v>178</v>
      </c>
      <c r="E536" s="25"/>
      <c r="H536" s="25"/>
      <c r="K536" s="23">
        <f>SUM(J535:J535)</f>
        <v>10.9312</v>
      </c>
    </row>
    <row r="537" spans="1:27" x14ac:dyDescent="0.35">
      <c r="B537" s="15" t="s">
        <v>179</v>
      </c>
      <c r="E537" s="25"/>
      <c r="H537" s="25"/>
      <c r="K537" s="25"/>
    </row>
    <row r="538" spans="1:27" x14ac:dyDescent="0.35">
      <c r="B538" t="s">
        <v>419</v>
      </c>
      <c r="C538" t="s">
        <v>173</v>
      </c>
      <c r="D538" t="s">
        <v>420</v>
      </c>
      <c r="E538" s="22">
        <v>0.56000000000000005</v>
      </c>
      <c r="F538" t="s">
        <v>175</v>
      </c>
      <c r="G538" t="s">
        <v>176</v>
      </c>
      <c r="H538" s="23">
        <v>2.9</v>
      </c>
      <c r="I538" t="s">
        <v>177</v>
      </c>
      <c r="J538" s="24">
        <f>ROUND(E538/I533* H538,5)</f>
        <v>1.6240000000000001</v>
      </c>
      <c r="K538" s="25"/>
    </row>
    <row r="539" spans="1:27" x14ac:dyDescent="0.35">
      <c r="D539" s="26" t="s">
        <v>182</v>
      </c>
      <c r="E539" s="25"/>
      <c r="H539" s="25"/>
      <c r="K539" s="23">
        <f>SUM(J538:J538)</f>
        <v>1.6240000000000001</v>
      </c>
    </row>
    <row r="540" spans="1:27" x14ac:dyDescent="0.35">
      <c r="B540" s="15" t="s">
        <v>183</v>
      </c>
      <c r="E540" s="25"/>
      <c r="H540" s="25"/>
      <c r="K540" s="25"/>
    </row>
    <row r="541" spans="1:27" x14ac:dyDescent="0.35">
      <c r="B541" t="s">
        <v>197</v>
      </c>
      <c r="C541" t="s">
        <v>143</v>
      </c>
      <c r="D541" t="s">
        <v>198</v>
      </c>
      <c r="E541" s="22">
        <v>4.0000000000000001E-3</v>
      </c>
      <c r="G541" t="s">
        <v>176</v>
      </c>
      <c r="H541" s="23">
        <v>1.88</v>
      </c>
      <c r="I541" t="s">
        <v>177</v>
      </c>
      <c r="J541" s="24">
        <f>ROUND(E541* H541,5)</f>
        <v>7.5199999999999998E-3</v>
      </c>
      <c r="K541" s="25"/>
    </row>
    <row r="542" spans="1:27" x14ac:dyDescent="0.35">
      <c r="B542" t="s">
        <v>421</v>
      </c>
      <c r="C542" t="s">
        <v>200</v>
      </c>
      <c r="D542" t="s">
        <v>422</v>
      </c>
      <c r="E542" s="22">
        <v>2</v>
      </c>
      <c r="G542" t="s">
        <v>176</v>
      </c>
      <c r="H542" s="23">
        <v>2.19</v>
      </c>
      <c r="I542" t="s">
        <v>177</v>
      </c>
      <c r="J542" s="24">
        <f>ROUND(E542* H542,5)</f>
        <v>4.38</v>
      </c>
      <c r="K542" s="25"/>
    </row>
    <row r="543" spans="1:27" x14ac:dyDescent="0.35">
      <c r="D543" s="26" t="s">
        <v>189</v>
      </c>
      <c r="E543" s="25"/>
      <c r="H543" s="25"/>
      <c r="K543" s="23">
        <f>SUM(J541:J542)</f>
        <v>4.3875200000000003</v>
      </c>
    </row>
    <row r="544" spans="1:27" x14ac:dyDescent="0.35">
      <c r="E544" s="25"/>
      <c r="H544" s="25"/>
      <c r="K544" s="25"/>
    </row>
    <row r="545" spans="1:27" x14ac:dyDescent="0.35">
      <c r="D545" s="26" t="s">
        <v>191</v>
      </c>
      <c r="E545" s="25"/>
      <c r="H545" s="25">
        <v>2.5</v>
      </c>
      <c r="I545" t="s">
        <v>192</v>
      </c>
      <c r="J545">
        <f>ROUND(H545/100*K536,5)</f>
        <v>0.27328000000000002</v>
      </c>
      <c r="K545" s="25"/>
    </row>
    <row r="546" spans="1:27" x14ac:dyDescent="0.35">
      <c r="D546" s="26" t="s">
        <v>190</v>
      </c>
      <c r="E546" s="25"/>
      <c r="H546" s="25"/>
      <c r="K546" s="27">
        <f>SUM(J534:J545)</f>
        <v>17.216000000000001</v>
      </c>
    </row>
    <row r="547" spans="1:27" x14ac:dyDescent="0.35">
      <c r="D547" s="26" t="s">
        <v>193</v>
      </c>
      <c r="E547" s="25"/>
      <c r="H547" s="25"/>
      <c r="K547" s="27">
        <f>SUM(K546:K546)</f>
        <v>17.216000000000001</v>
      </c>
    </row>
    <row r="549" spans="1:27" ht="45" customHeight="1" x14ac:dyDescent="0.35">
      <c r="A549" s="19" t="s">
        <v>423</v>
      </c>
      <c r="B549" s="19" t="s">
        <v>130</v>
      </c>
      <c r="C549" s="1" t="s">
        <v>15</v>
      </c>
      <c r="D549" s="39" t="s">
        <v>131</v>
      </c>
      <c r="E549" s="40"/>
      <c r="F549" s="40"/>
      <c r="G549" s="1"/>
      <c r="H549" s="20" t="s">
        <v>169</v>
      </c>
      <c r="I549" s="41">
        <v>1</v>
      </c>
      <c r="J549" s="42"/>
      <c r="K549" s="21">
        <f>ROUND(K560,2)</f>
        <v>55.83</v>
      </c>
      <c r="L549" s="2" t="s">
        <v>424</v>
      </c>
      <c r="M549" s="1"/>
      <c r="N549" s="1"/>
      <c r="O549" s="1"/>
      <c r="P549" s="1"/>
      <c r="Q549" s="1"/>
      <c r="R549" s="1"/>
      <c r="S549" s="1"/>
      <c r="T549" s="1"/>
      <c r="U549" s="1"/>
      <c r="V549" s="1"/>
      <c r="W549" s="1"/>
      <c r="X549" s="1"/>
      <c r="Y549" s="1"/>
      <c r="Z549" s="1"/>
      <c r="AA549" s="1"/>
    </row>
    <row r="550" spans="1:27" x14ac:dyDescent="0.35">
      <c r="B550" s="15" t="s">
        <v>171</v>
      </c>
    </row>
    <row r="551" spans="1:27" x14ac:dyDescent="0.35">
      <c r="B551" t="s">
        <v>229</v>
      </c>
      <c r="C551" t="s">
        <v>173</v>
      </c>
      <c r="D551" t="s">
        <v>230</v>
      </c>
      <c r="E551" s="22">
        <v>1.2</v>
      </c>
      <c r="F551" t="s">
        <v>175</v>
      </c>
      <c r="G551" t="s">
        <v>176</v>
      </c>
      <c r="H551" s="23">
        <v>23.38</v>
      </c>
      <c r="I551" t="s">
        <v>177</v>
      </c>
      <c r="J551" s="24">
        <f>ROUND(E551/I549* H551,5)</f>
        <v>28.056000000000001</v>
      </c>
      <c r="K551" s="25"/>
    </row>
    <row r="552" spans="1:27" x14ac:dyDescent="0.35">
      <c r="B552" t="s">
        <v>227</v>
      </c>
      <c r="C552" t="s">
        <v>173</v>
      </c>
      <c r="D552" t="s">
        <v>228</v>
      </c>
      <c r="E552" s="22">
        <v>0.8</v>
      </c>
      <c r="F552" t="s">
        <v>175</v>
      </c>
      <c r="G552" t="s">
        <v>176</v>
      </c>
      <c r="H552" s="23">
        <v>20.76</v>
      </c>
      <c r="I552" t="s">
        <v>177</v>
      </c>
      <c r="J552" s="24">
        <f>ROUND(E552/I549* H552,5)</f>
        <v>16.608000000000001</v>
      </c>
      <c r="K552" s="25"/>
    </row>
    <row r="553" spans="1:27" x14ac:dyDescent="0.35">
      <c r="D553" s="26" t="s">
        <v>178</v>
      </c>
      <c r="E553" s="25"/>
      <c r="H553" s="25"/>
      <c r="K553" s="23">
        <f>SUM(J551:J552)</f>
        <v>44.664000000000001</v>
      </c>
    </row>
    <row r="554" spans="1:27" x14ac:dyDescent="0.35">
      <c r="B554" s="15" t="s">
        <v>183</v>
      </c>
      <c r="E554" s="25"/>
      <c r="H554" s="25"/>
      <c r="K554" s="25"/>
    </row>
    <row r="555" spans="1:27" ht="409.5" x14ac:dyDescent="0.35">
      <c r="B555" t="s">
        <v>425</v>
      </c>
      <c r="C555" t="s">
        <v>200</v>
      </c>
      <c r="D555" s="28" t="s">
        <v>426</v>
      </c>
      <c r="E555" s="22">
        <v>0.6</v>
      </c>
      <c r="G555" t="s">
        <v>176</v>
      </c>
      <c r="H555" s="23">
        <v>17.5</v>
      </c>
      <c r="I555" t="s">
        <v>177</v>
      </c>
      <c r="J555" s="24">
        <f>ROUND(E555* H555,5)</f>
        <v>10.5</v>
      </c>
      <c r="K555" s="25"/>
    </row>
    <row r="556" spans="1:27" x14ac:dyDescent="0.35">
      <c r="D556" s="26" t="s">
        <v>189</v>
      </c>
      <c r="E556" s="25"/>
      <c r="H556" s="25"/>
      <c r="K556" s="23">
        <f>SUM(J555:J555)</f>
        <v>10.5</v>
      </c>
    </row>
    <row r="557" spans="1:27" x14ac:dyDescent="0.35">
      <c r="E557" s="25"/>
      <c r="H557" s="25"/>
      <c r="K557" s="25"/>
    </row>
    <row r="558" spans="1:27" x14ac:dyDescent="0.35">
      <c r="D558" s="26" t="s">
        <v>191</v>
      </c>
      <c r="E558" s="25"/>
      <c r="H558" s="25">
        <v>1.5</v>
      </c>
      <c r="I558" t="s">
        <v>192</v>
      </c>
      <c r="J558">
        <f>ROUND(H558/100*K553,5)</f>
        <v>0.66996</v>
      </c>
      <c r="K558" s="25"/>
    </row>
    <row r="559" spans="1:27" x14ac:dyDescent="0.35">
      <c r="D559" s="26" t="s">
        <v>190</v>
      </c>
      <c r="E559" s="25"/>
      <c r="H559" s="25"/>
      <c r="K559" s="27">
        <f>SUM(J550:J558)</f>
        <v>55.833960000000005</v>
      </c>
    </row>
    <row r="560" spans="1:27" x14ac:dyDescent="0.35">
      <c r="D560" s="26" t="s">
        <v>193</v>
      </c>
      <c r="E560" s="25"/>
      <c r="H560" s="25"/>
      <c r="K560" s="27">
        <f>SUM(K559:K559)</f>
        <v>55.833960000000005</v>
      </c>
    </row>
    <row r="562" spans="1:27" ht="45" customHeight="1" x14ac:dyDescent="0.35">
      <c r="A562" s="19" t="s">
        <v>427</v>
      </c>
      <c r="B562" s="19" t="s">
        <v>82</v>
      </c>
      <c r="C562" s="1" t="s">
        <v>15</v>
      </c>
      <c r="D562" s="39" t="s">
        <v>83</v>
      </c>
      <c r="E562" s="40"/>
      <c r="F562" s="40"/>
      <c r="G562" s="1"/>
      <c r="H562" s="20" t="s">
        <v>169</v>
      </c>
      <c r="I562" s="41">
        <v>1</v>
      </c>
      <c r="J562" s="42"/>
      <c r="K562" s="21">
        <f>ROUND(K574,2)</f>
        <v>34.36</v>
      </c>
      <c r="L562" s="2" t="s">
        <v>428</v>
      </c>
      <c r="M562" s="1"/>
      <c r="N562" s="1"/>
      <c r="O562" s="1"/>
      <c r="P562" s="1"/>
      <c r="Q562" s="1"/>
      <c r="R562" s="1"/>
      <c r="S562" s="1"/>
      <c r="T562" s="1"/>
      <c r="U562" s="1"/>
      <c r="V562" s="1"/>
      <c r="W562" s="1"/>
      <c r="X562" s="1"/>
      <c r="Y562" s="1"/>
      <c r="Z562" s="1"/>
      <c r="AA562" s="1"/>
    </row>
    <row r="563" spans="1:27" x14ac:dyDescent="0.35">
      <c r="B563" s="15" t="s">
        <v>171</v>
      </c>
    </row>
    <row r="564" spans="1:27" x14ac:dyDescent="0.35">
      <c r="B564" t="s">
        <v>298</v>
      </c>
      <c r="C564" t="s">
        <v>173</v>
      </c>
      <c r="D564" t="s">
        <v>299</v>
      </c>
      <c r="E564" s="22">
        <v>0.4</v>
      </c>
      <c r="F564" t="s">
        <v>175</v>
      </c>
      <c r="G564" t="s">
        <v>176</v>
      </c>
      <c r="H564" s="23">
        <v>23.38</v>
      </c>
      <c r="I564" t="s">
        <v>177</v>
      </c>
      <c r="J564" s="24">
        <f>ROUND(E564/I562* H564,5)</f>
        <v>9.3520000000000003</v>
      </c>
      <c r="K564" s="25"/>
    </row>
    <row r="565" spans="1:27" x14ac:dyDescent="0.35">
      <c r="B565" t="s">
        <v>252</v>
      </c>
      <c r="C565" t="s">
        <v>173</v>
      </c>
      <c r="D565" t="s">
        <v>253</v>
      </c>
      <c r="E565" s="22">
        <v>0.5</v>
      </c>
      <c r="F565" t="s">
        <v>175</v>
      </c>
      <c r="G565" t="s">
        <v>176</v>
      </c>
      <c r="H565" s="23">
        <v>19.52</v>
      </c>
      <c r="I565" t="s">
        <v>177</v>
      </c>
      <c r="J565" s="24">
        <f>ROUND(E565/I562* H565,5)</f>
        <v>9.76</v>
      </c>
      <c r="K565" s="25"/>
    </row>
    <row r="566" spans="1:27" x14ac:dyDescent="0.35">
      <c r="B566" t="s">
        <v>277</v>
      </c>
      <c r="C566" t="s">
        <v>173</v>
      </c>
      <c r="D566" t="s">
        <v>278</v>
      </c>
      <c r="E566" s="22">
        <v>0.4</v>
      </c>
      <c r="F566" t="s">
        <v>175</v>
      </c>
      <c r="G566" t="s">
        <v>176</v>
      </c>
      <c r="H566" s="23">
        <v>23.38</v>
      </c>
      <c r="I566" t="s">
        <v>177</v>
      </c>
      <c r="J566" s="24">
        <f>ROUND(E566/I562* H566,5)</f>
        <v>9.3520000000000003</v>
      </c>
      <c r="K566" s="25"/>
    </row>
    <row r="567" spans="1:27" x14ac:dyDescent="0.35">
      <c r="D567" s="26" t="s">
        <v>178</v>
      </c>
      <c r="E567" s="25"/>
      <c r="H567" s="25"/>
      <c r="K567" s="23">
        <f>SUM(J564:J566)</f>
        <v>28.464000000000002</v>
      </c>
    </row>
    <row r="568" spans="1:27" x14ac:dyDescent="0.35">
      <c r="B568" s="15" t="s">
        <v>183</v>
      </c>
      <c r="E568" s="25"/>
      <c r="H568" s="25"/>
      <c r="K568" s="25"/>
    </row>
    <row r="569" spans="1:27" ht="409.5" x14ac:dyDescent="0.35">
      <c r="B569" t="s">
        <v>391</v>
      </c>
      <c r="C569" t="s">
        <v>200</v>
      </c>
      <c r="D569" s="28" t="s">
        <v>392</v>
      </c>
      <c r="E569" s="22">
        <v>1.7</v>
      </c>
      <c r="G569" t="s">
        <v>176</v>
      </c>
      <c r="H569" s="23">
        <v>3.22</v>
      </c>
      <c r="I569" t="s">
        <v>177</v>
      </c>
      <c r="J569" s="24">
        <f>ROUND(E569* H569,5)</f>
        <v>5.4740000000000002</v>
      </c>
      <c r="K569" s="25"/>
    </row>
    <row r="570" spans="1:27" x14ac:dyDescent="0.35">
      <c r="D570" s="26" t="s">
        <v>189</v>
      </c>
      <c r="E570" s="25"/>
      <c r="H570" s="25"/>
      <c r="K570" s="23">
        <f>SUM(J569:J569)</f>
        <v>5.4740000000000002</v>
      </c>
    </row>
    <row r="571" spans="1:27" x14ac:dyDescent="0.35">
      <c r="E571" s="25"/>
      <c r="H571" s="25"/>
      <c r="K571" s="25"/>
    </row>
    <row r="572" spans="1:27" x14ac:dyDescent="0.35">
      <c r="D572" s="26" t="s">
        <v>191</v>
      </c>
      <c r="E572" s="25"/>
      <c r="H572" s="25">
        <v>1.5</v>
      </c>
      <c r="I572" t="s">
        <v>192</v>
      </c>
      <c r="J572">
        <f>ROUND(H572/100*K567,5)</f>
        <v>0.42696000000000001</v>
      </c>
      <c r="K572" s="25"/>
    </row>
    <row r="573" spans="1:27" x14ac:dyDescent="0.35">
      <c r="D573" s="26" t="s">
        <v>190</v>
      </c>
      <c r="E573" s="25"/>
      <c r="H573" s="25"/>
      <c r="K573" s="27">
        <f>SUM(J563:J572)</f>
        <v>34.364960000000004</v>
      </c>
    </row>
    <row r="574" spans="1:27" x14ac:dyDescent="0.35">
      <c r="D574" s="26" t="s">
        <v>193</v>
      </c>
      <c r="E574" s="25"/>
      <c r="H574" s="25"/>
      <c r="K574" s="27">
        <f>SUM(K573:K573)</f>
        <v>34.364960000000004</v>
      </c>
    </row>
    <row r="576" spans="1:27" ht="45" customHeight="1" x14ac:dyDescent="0.35">
      <c r="A576" s="19" t="s">
        <v>429</v>
      </c>
      <c r="B576" s="19" t="s">
        <v>132</v>
      </c>
      <c r="C576" s="1" t="s">
        <v>15</v>
      </c>
      <c r="D576" s="39" t="s">
        <v>133</v>
      </c>
      <c r="E576" s="40"/>
      <c r="F576" s="40"/>
      <c r="G576" s="1"/>
      <c r="H576" s="20" t="s">
        <v>169</v>
      </c>
      <c r="I576" s="41">
        <v>1</v>
      </c>
      <c r="J576" s="42"/>
      <c r="K576" s="21">
        <f>ROUND(K591,2)</f>
        <v>40.78</v>
      </c>
      <c r="L576" s="2" t="s">
        <v>430</v>
      </c>
      <c r="M576" s="1"/>
      <c r="N576" s="1"/>
      <c r="O576" s="1"/>
      <c r="P576" s="1"/>
      <c r="Q576" s="1"/>
      <c r="R576" s="1"/>
      <c r="S576" s="1"/>
      <c r="T576" s="1"/>
      <c r="U576" s="1"/>
      <c r="V576" s="1"/>
      <c r="W576" s="1"/>
      <c r="X576" s="1"/>
      <c r="Y576" s="1"/>
      <c r="Z576" s="1"/>
      <c r="AA576" s="1"/>
    </row>
    <row r="577" spans="2:11" x14ac:dyDescent="0.35">
      <c r="B577" s="15" t="s">
        <v>171</v>
      </c>
    </row>
    <row r="578" spans="2:11" x14ac:dyDescent="0.35">
      <c r="B578" t="s">
        <v>260</v>
      </c>
      <c r="C578" t="s">
        <v>173</v>
      </c>
      <c r="D578" t="s">
        <v>261</v>
      </c>
      <c r="E578" s="22">
        <v>0.54</v>
      </c>
      <c r="F578" t="s">
        <v>175</v>
      </c>
      <c r="G578" t="s">
        <v>176</v>
      </c>
      <c r="H578" s="23">
        <v>26.28</v>
      </c>
      <c r="I578" t="s">
        <v>177</v>
      </c>
      <c r="J578" s="24">
        <f>ROUND(E578/I576* H578,5)</f>
        <v>14.1912</v>
      </c>
      <c r="K578" s="25"/>
    </row>
    <row r="579" spans="2:11" x14ac:dyDescent="0.35">
      <c r="B579" t="s">
        <v>252</v>
      </c>
      <c r="C579" t="s">
        <v>173</v>
      </c>
      <c r="D579" t="s">
        <v>253</v>
      </c>
      <c r="E579" s="22">
        <v>0.36</v>
      </c>
      <c r="F579" t="s">
        <v>175</v>
      </c>
      <c r="G579" t="s">
        <v>176</v>
      </c>
      <c r="H579" s="23">
        <v>19.52</v>
      </c>
      <c r="I579" t="s">
        <v>177</v>
      </c>
      <c r="J579" s="24">
        <f>ROUND(E579/I576* H579,5)</f>
        <v>7.0271999999999997</v>
      </c>
      <c r="K579" s="25"/>
    </row>
    <row r="580" spans="2:11" x14ac:dyDescent="0.35">
      <c r="D580" s="26" t="s">
        <v>178</v>
      </c>
      <c r="E580" s="25"/>
      <c r="H580" s="25"/>
      <c r="K580" s="23">
        <f>SUM(J578:J579)</f>
        <v>21.218399999999999</v>
      </c>
    </row>
    <row r="581" spans="2:11" x14ac:dyDescent="0.35">
      <c r="B581" s="15" t="s">
        <v>183</v>
      </c>
      <c r="E581" s="25"/>
      <c r="H581" s="25"/>
      <c r="K581" s="25"/>
    </row>
    <row r="582" spans="2:11" x14ac:dyDescent="0.35">
      <c r="B582" t="s">
        <v>184</v>
      </c>
      <c r="C582" t="s">
        <v>185</v>
      </c>
      <c r="D582" t="s">
        <v>186</v>
      </c>
      <c r="E582" s="22">
        <v>3.0999999999999999E-3</v>
      </c>
      <c r="G582" t="s">
        <v>176</v>
      </c>
      <c r="H582" s="23">
        <v>116.11</v>
      </c>
      <c r="I582" t="s">
        <v>177</v>
      </c>
      <c r="J582" s="24">
        <f>ROUND(E582* H582,5)</f>
        <v>0.35993999999999998</v>
      </c>
      <c r="K582" s="25"/>
    </row>
    <row r="583" spans="2:11" ht="290" x14ac:dyDescent="0.35">
      <c r="B583" t="s">
        <v>431</v>
      </c>
      <c r="C583" t="s">
        <v>200</v>
      </c>
      <c r="D583" s="28" t="s">
        <v>432</v>
      </c>
      <c r="E583" s="22">
        <v>1</v>
      </c>
      <c r="G583" t="s">
        <v>176</v>
      </c>
      <c r="H583" s="23">
        <v>12.17</v>
      </c>
      <c r="I583" t="s">
        <v>177</v>
      </c>
      <c r="J583" s="24">
        <f>ROUND(E583* H583,5)</f>
        <v>12.17</v>
      </c>
      <c r="K583" s="25"/>
    </row>
    <row r="584" spans="2:11" x14ac:dyDescent="0.35">
      <c r="B584" t="s">
        <v>197</v>
      </c>
      <c r="C584" t="s">
        <v>143</v>
      </c>
      <c r="D584" t="s">
        <v>198</v>
      </c>
      <c r="E584" s="22">
        <v>0.01</v>
      </c>
      <c r="G584" t="s">
        <v>176</v>
      </c>
      <c r="H584" s="23">
        <v>1.88</v>
      </c>
      <c r="I584" t="s">
        <v>177</v>
      </c>
      <c r="J584" s="24">
        <f>ROUND(E584* H584,5)</f>
        <v>1.8800000000000001E-2</v>
      </c>
      <c r="K584" s="25"/>
    </row>
    <row r="585" spans="2:11" x14ac:dyDescent="0.35">
      <c r="B585" t="s">
        <v>320</v>
      </c>
      <c r="C585" t="s">
        <v>15</v>
      </c>
      <c r="D585" t="s">
        <v>321</v>
      </c>
      <c r="E585" s="22">
        <v>1.04</v>
      </c>
      <c r="G585" t="s">
        <v>176</v>
      </c>
      <c r="H585" s="23">
        <v>5.7</v>
      </c>
      <c r="I585" t="s">
        <v>177</v>
      </c>
      <c r="J585" s="24">
        <f>ROUND(E585* H585,5)</f>
        <v>5.9279999999999999</v>
      </c>
      <c r="K585" s="25"/>
    </row>
    <row r="586" spans="2:11" x14ac:dyDescent="0.35">
      <c r="B586" t="s">
        <v>306</v>
      </c>
      <c r="C586" t="s">
        <v>185</v>
      </c>
      <c r="D586" t="s">
        <v>307</v>
      </c>
      <c r="E586" s="22">
        <v>4.4900000000000002E-2</v>
      </c>
      <c r="G586" t="s">
        <v>176</v>
      </c>
      <c r="H586" s="23">
        <v>17</v>
      </c>
      <c r="I586" t="s">
        <v>177</v>
      </c>
      <c r="J586" s="24">
        <f>ROUND(E586* H586,5)</f>
        <v>0.76329999999999998</v>
      </c>
      <c r="K586" s="25"/>
    </row>
    <row r="587" spans="2:11" x14ac:dyDescent="0.35">
      <c r="D587" s="26" t="s">
        <v>189</v>
      </c>
      <c r="E587" s="25"/>
      <c r="H587" s="25"/>
      <c r="K587" s="23">
        <f>SUM(J582:J586)</f>
        <v>19.24004</v>
      </c>
    </row>
    <row r="588" spans="2:11" x14ac:dyDescent="0.35">
      <c r="E588" s="25"/>
      <c r="H588" s="25"/>
      <c r="K588" s="25"/>
    </row>
    <row r="589" spans="2:11" x14ac:dyDescent="0.35">
      <c r="D589" s="26" t="s">
        <v>191</v>
      </c>
      <c r="E589" s="25"/>
      <c r="H589" s="25">
        <v>1.5</v>
      </c>
      <c r="I589" t="s">
        <v>192</v>
      </c>
      <c r="J589">
        <f>ROUND(H589/100*K580,5)</f>
        <v>0.31828000000000001</v>
      </c>
      <c r="K589" s="25"/>
    </row>
    <row r="590" spans="2:11" x14ac:dyDescent="0.35">
      <c r="D590" s="26" t="s">
        <v>190</v>
      </c>
      <c r="E590" s="25"/>
      <c r="H590" s="25"/>
      <c r="K590" s="27">
        <f>SUM(J577:J589)</f>
        <v>40.776719999999997</v>
      </c>
    </row>
    <row r="591" spans="2:11" x14ac:dyDescent="0.35">
      <c r="D591" s="26" t="s">
        <v>193</v>
      </c>
      <c r="E591" s="25"/>
      <c r="H591" s="25"/>
      <c r="K591" s="27">
        <f>SUM(K590:K590)</f>
        <v>40.776719999999997</v>
      </c>
    </row>
    <row r="593" spans="1:27" ht="45" customHeight="1" x14ac:dyDescent="0.35">
      <c r="A593" s="19" t="s">
        <v>433</v>
      </c>
      <c r="B593" s="19" t="s">
        <v>110</v>
      </c>
      <c r="C593" s="1" t="s">
        <v>111</v>
      </c>
      <c r="D593" s="39" t="s">
        <v>112</v>
      </c>
      <c r="E593" s="40"/>
      <c r="F593" s="40"/>
      <c r="G593" s="1"/>
      <c r="H593" s="20" t="s">
        <v>169</v>
      </c>
      <c r="I593" s="41">
        <v>1</v>
      </c>
      <c r="J593" s="42"/>
      <c r="K593" s="21">
        <f>ROUND(K607,2)</f>
        <v>286.19</v>
      </c>
      <c r="L593" s="2" t="s">
        <v>434</v>
      </c>
      <c r="M593" s="1"/>
      <c r="N593" s="1"/>
      <c r="O593" s="1"/>
      <c r="P593" s="1"/>
      <c r="Q593" s="1"/>
      <c r="R593" s="1"/>
      <c r="S593" s="1"/>
      <c r="T593" s="1"/>
      <c r="U593" s="1"/>
      <c r="V593" s="1"/>
      <c r="W593" s="1"/>
      <c r="X593" s="1"/>
      <c r="Y593" s="1"/>
      <c r="Z593" s="1"/>
      <c r="AA593" s="1"/>
    </row>
    <row r="594" spans="1:27" x14ac:dyDescent="0.35">
      <c r="B594" s="15" t="s">
        <v>179</v>
      </c>
    </row>
    <row r="595" spans="1:27" x14ac:dyDescent="0.35">
      <c r="B595" t="s">
        <v>435</v>
      </c>
      <c r="C595" t="s">
        <v>25</v>
      </c>
      <c r="D595" t="s">
        <v>436</v>
      </c>
      <c r="E595" s="22">
        <v>2.5000000000000001E-2</v>
      </c>
      <c r="F595" t="s">
        <v>175</v>
      </c>
      <c r="G595" t="s">
        <v>176</v>
      </c>
      <c r="H595" s="23">
        <v>350</v>
      </c>
      <c r="I595" t="s">
        <v>177</v>
      </c>
      <c r="J595" s="24">
        <f>ROUND(E595/I593* H595,5)</f>
        <v>8.75</v>
      </c>
      <c r="K595" s="25"/>
    </row>
    <row r="596" spans="1:27" x14ac:dyDescent="0.35">
      <c r="D596" s="26" t="s">
        <v>182</v>
      </c>
      <c r="E596" s="25"/>
      <c r="H596" s="25"/>
      <c r="K596" s="23">
        <f>SUM(J595:J595)</f>
        <v>8.75</v>
      </c>
    </row>
    <row r="597" spans="1:27" x14ac:dyDescent="0.35">
      <c r="B597" s="15" t="s">
        <v>183</v>
      </c>
      <c r="E597" s="25"/>
      <c r="H597" s="25"/>
      <c r="K597" s="25"/>
    </row>
    <row r="598" spans="1:27" ht="188.5" x14ac:dyDescent="0.35">
      <c r="B598" t="s">
        <v>437</v>
      </c>
      <c r="C598" t="s">
        <v>28</v>
      </c>
      <c r="D598" s="28" t="s">
        <v>438</v>
      </c>
      <c r="E598" s="22">
        <v>1</v>
      </c>
      <c r="G598" t="s">
        <v>176</v>
      </c>
      <c r="H598" s="23">
        <v>46.94</v>
      </c>
      <c r="I598" t="s">
        <v>177</v>
      </c>
      <c r="J598" s="24">
        <f>ROUND(E598* H598,5)</f>
        <v>46.94</v>
      </c>
      <c r="K598" s="25"/>
    </row>
    <row r="599" spans="1:27" x14ac:dyDescent="0.35">
      <c r="D599" s="26" t="s">
        <v>189</v>
      </c>
      <c r="E599" s="25"/>
      <c r="H599" s="25"/>
      <c r="K599" s="23">
        <f>SUM(J598:J598)</f>
        <v>46.94</v>
      </c>
    </row>
    <row r="600" spans="1:27" x14ac:dyDescent="0.35">
      <c r="B600" s="15" t="s">
        <v>166</v>
      </c>
      <c r="E600" s="25"/>
      <c r="H600" s="25"/>
      <c r="K600" s="25"/>
    </row>
    <row r="601" spans="1:27" ht="246.5" x14ac:dyDescent="0.35">
      <c r="B601" t="s">
        <v>209</v>
      </c>
      <c r="C601" t="s">
        <v>28</v>
      </c>
      <c r="D601" s="28" t="s">
        <v>210</v>
      </c>
      <c r="E601" s="22">
        <v>1</v>
      </c>
      <c r="G601" t="s">
        <v>176</v>
      </c>
      <c r="H601" s="23">
        <v>230.5</v>
      </c>
      <c r="I601" t="s">
        <v>177</v>
      </c>
      <c r="J601" s="24">
        <f>ROUND(E601* H601,5)</f>
        <v>230.5</v>
      </c>
      <c r="K601" s="25"/>
    </row>
    <row r="602" spans="1:27" x14ac:dyDescent="0.35">
      <c r="D602" s="26" t="s">
        <v>264</v>
      </c>
      <c r="E602" s="25"/>
      <c r="H602" s="25"/>
      <c r="K602" s="23">
        <f>SUM(J601:J601)</f>
        <v>230.5</v>
      </c>
    </row>
    <row r="603" spans="1:27" x14ac:dyDescent="0.35">
      <c r="B603" s="15" t="s">
        <v>439</v>
      </c>
      <c r="E603" s="25"/>
      <c r="H603" s="25"/>
      <c r="K603" s="25"/>
    </row>
    <row r="604" spans="1:27" x14ac:dyDescent="0.35">
      <c r="B604" t="s">
        <v>440</v>
      </c>
      <c r="C604" t="s">
        <v>25</v>
      </c>
      <c r="D604" t="s">
        <v>441</v>
      </c>
      <c r="E604" s="22">
        <v>1</v>
      </c>
      <c r="G604" t="s">
        <v>176</v>
      </c>
      <c r="H604" s="23">
        <v>0</v>
      </c>
      <c r="I604" t="s">
        <v>177</v>
      </c>
      <c r="J604" s="24">
        <f>ROUND(E604* H604,5)</f>
        <v>0</v>
      </c>
      <c r="K604" s="25"/>
    </row>
    <row r="605" spans="1:27" x14ac:dyDescent="0.35">
      <c r="D605" s="26" t="s">
        <v>442</v>
      </c>
      <c r="E605" s="25"/>
      <c r="H605" s="25"/>
      <c r="K605" s="23">
        <f>SUM(J604:J604)</f>
        <v>0</v>
      </c>
    </row>
    <row r="606" spans="1:27" x14ac:dyDescent="0.35">
      <c r="D606" s="26" t="s">
        <v>190</v>
      </c>
      <c r="E606" s="25"/>
      <c r="H606" s="25"/>
      <c r="K606" s="27">
        <f>SUM(J594:J605)</f>
        <v>286.19</v>
      </c>
    </row>
    <row r="607" spans="1:27" x14ac:dyDescent="0.35">
      <c r="D607" s="26" t="s">
        <v>193</v>
      </c>
      <c r="E607" s="25"/>
      <c r="H607" s="25"/>
      <c r="K607" s="27">
        <f>SUM(K606:K606)</f>
        <v>286.19</v>
      </c>
    </row>
    <row r="609" spans="1:27" ht="45" customHeight="1" x14ac:dyDescent="0.35">
      <c r="A609" s="19" t="s">
        <v>443</v>
      </c>
      <c r="B609" s="19" t="s">
        <v>114</v>
      </c>
      <c r="C609" s="1" t="s">
        <v>25</v>
      </c>
      <c r="D609" s="39" t="s">
        <v>115</v>
      </c>
      <c r="E609" s="40"/>
      <c r="F609" s="40"/>
      <c r="G609" s="1"/>
      <c r="H609" s="20" t="s">
        <v>169</v>
      </c>
      <c r="I609" s="41">
        <v>1</v>
      </c>
      <c r="J609" s="42"/>
      <c r="K609" s="21">
        <f>ROUND(K614,2)</f>
        <v>251.53</v>
      </c>
      <c r="L609" s="2" t="s">
        <v>444</v>
      </c>
      <c r="M609" s="1"/>
      <c r="N609" s="1"/>
      <c r="O609" s="1"/>
      <c r="P609" s="1"/>
      <c r="Q609" s="1"/>
      <c r="R609" s="1"/>
      <c r="S609" s="1"/>
      <c r="T609" s="1"/>
      <c r="U609" s="1"/>
      <c r="V609" s="1"/>
      <c r="W609" s="1"/>
      <c r="X609" s="1"/>
      <c r="Y609" s="1"/>
      <c r="Z609" s="1"/>
      <c r="AA609" s="1"/>
    </row>
    <row r="610" spans="1:27" x14ac:dyDescent="0.35">
      <c r="B610" s="15" t="s">
        <v>183</v>
      </c>
    </row>
    <row r="611" spans="1:27" x14ac:dyDescent="0.35">
      <c r="B611" t="s">
        <v>445</v>
      </c>
      <c r="C611" t="s">
        <v>25</v>
      </c>
      <c r="D611" t="s">
        <v>446</v>
      </c>
      <c r="E611" s="22">
        <v>1</v>
      </c>
      <c r="G611" t="s">
        <v>176</v>
      </c>
      <c r="H611" s="23">
        <v>251.53</v>
      </c>
      <c r="I611" t="s">
        <v>177</v>
      </c>
      <c r="J611" s="24">
        <f>ROUND(E611* H611,5)</f>
        <v>251.53</v>
      </c>
      <c r="K611" s="25"/>
    </row>
    <row r="612" spans="1:27" x14ac:dyDescent="0.35">
      <c r="D612" s="26" t="s">
        <v>189</v>
      </c>
      <c r="E612" s="25"/>
      <c r="H612" s="25"/>
      <c r="K612" s="23">
        <f>SUM(J611:J611)</f>
        <v>251.53</v>
      </c>
    </row>
    <row r="613" spans="1:27" x14ac:dyDescent="0.35">
      <c r="D613" s="26" t="s">
        <v>190</v>
      </c>
      <c r="E613" s="25"/>
      <c r="H613" s="25"/>
      <c r="K613" s="27">
        <f>SUM(J610:J612)</f>
        <v>251.53</v>
      </c>
    </row>
    <row r="614" spans="1:27" x14ac:dyDescent="0.35">
      <c r="D614" s="26" t="s">
        <v>193</v>
      </c>
      <c r="E614" s="25"/>
      <c r="H614" s="25"/>
      <c r="K614" s="27">
        <f>SUM(K613:K613)</f>
        <v>251.53</v>
      </c>
    </row>
    <row r="616" spans="1:27" ht="45" customHeight="1" x14ac:dyDescent="0.35">
      <c r="A616" s="19" t="s">
        <v>447</v>
      </c>
      <c r="B616" s="19" t="s">
        <v>116</v>
      </c>
      <c r="C616" s="1" t="s">
        <v>25</v>
      </c>
      <c r="D616" s="39" t="s">
        <v>117</v>
      </c>
      <c r="E616" s="40"/>
      <c r="F616" s="40"/>
      <c r="G616" s="1"/>
      <c r="H616" s="20" t="s">
        <v>169</v>
      </c>
      <c r="I616" s="41">
        <v>1</v>
      </c>
      <c r="J616" s="42"/>
      <c r="K616" s="21">
        <f>ROUND(K628,2)</f>
        <v>43.12</v>
      </c>
      <c r="L616" s="2" t="s">
        <v>448</v>
      </c>
      <c r="M616" s="1"/>
      <c r="N616" s="1"/>
      <c r="O616" s="1"/>
      <c r="P616" s="1"/>
      <c r="Q616" s="1"/>
      <c r="R616" s="1"/>
      <c r="S616" s="1"/>
      <c r="T616" s="1"/>
      <c r="U616" s="1"/>
      <c r="V616" s="1"/>
      <c r="W616" s="1"/>
      <c r="X616" s="1"/>
      <c r="Y616" s="1"/>
      <c r="Z616" s="1"/>
      <c r="AA616" s="1"/>
    </row>
    <row r="617" spans="1:27" x14ac:dyDescent="0.35">
      <c r="B617" s="15" t="s">
        <v>171</v>
      </c>
    </row>
    <row r="618" spans="1:27" x14ac:dyDescent="0.35">
      <c r="B618" t="s">
        <v>449</v>
      </c>
      <c r="C618" t="s">
        <v>173</v>
      </c>
      <c r="D618" t="s">
        <v>450</v>
      </c>
      <c r="E618" s="22">
        <v>1.4</v>
      </c>
      <c r="F618" t="s">
        <v>175</v>
      </c>
      <c r="G618" t="s">
        <v>176</v>
      </c>
      <c r="H618" s="23">
        <v>24.16</v>
      </c>
      <c r="I618" t="s">
        <v>177</v>
      </c>
      <c r="J618" s="24">
        <f>ROUND(E618/I616* H618,5)</f>
        <v>33.823999999999998</v>
      </c>
      <c r="K618" s="25"/>
    </row>
    <row r="619" spans="1:27" x14ac:dyDescent="0.35">
      <c r="D619" s="26" t="s">
        <v>178</v>
      </c>
      <c r="E619" s="25"/>
      <c r="H619" s="25"/>
      <c r="K619" s="23">
        <f>SUM(J618:J618)</f>
        <v>33.823999999999998</v>
      </c>
    </row>
    <row r="620" spans="1:27" x14ac:dyDescent="0.35">
      <c r="B620" s="15" t="s">
        <v>183</v>
      </c>
      <c r="E620" s="25"/>
      <c r="H620" s="25"/>
      <c r="K620" s="25"/>
    </row>
    <row r="621" spans="1:27" x14ac:dyDescent="0.35">
      <c r="B621" t="s">
        <v>451</v>
      </c>
      <c r="C621" t="s">
        <v>28</v>
      </c>
      <c r="D621" t="s">
        <v>452</v>
      </c>
      <c r="E621" s="22">
        <v>1</v>
      </c>
      <c r="G621" t="s">
        <v>176</v>
      </c>
      <c r="H621" s="23">
        <v>3.34</v>
      </c>
      <c r="I621" t="s">
        <v>177</v>
      </c>
      <c r="J621" s="24">
        <f>ROUND(E621* H621,5)</f>
        <v>3.34</v>
      </c>
      <c r="K621" s="25"/>
    </row>
    <row r="622" spans="1:27" x14ac:dyDescent="0.35">
      <c r="B622" t="s">
        <v>453</v>
      </c>
      <c r="C622" t="s">
        <v>25</v>
      </c>
      <c r="D622" t="s">
        <v>454</v>
      </c>
      <c r="E622" s="22">
        <v>1</v>
      </c>
      <c r="G622" t="s">
        <v>176</v>
      </c>
      <c r="H622" s="23">
        <v>0.08</v>
      </c>
      <c r="I622" t="s">
        <v>177</v>
      </c>
      <c r="J622" s="24">
        <f>ROUND(E622* H622,5)</f>
        <v>0.08</v>
      </c>
      <c r="K622" s="25"/>
    </row>
    <row r="623" spans="1:27" x14ac:dyDescent="0.35">
      <c r="B623" t="s">
        <v>455</v>
      </c>
      <c r="C623" t="s">
        <v>25</v>
      </c>
      <c r="D623" t="s">
        <v>456</v>
      </c>
      <c r="E623" s="22">
        <v>1</v>
      </c>
      <c r="G623" t="s">
        <v>176</v>
      </c>
      <c r="H623" s="23">
        <v>5.37</v>
      </c>
      <c r="I623" t="s">
        <v>177</v>
      </c>
      <c r="J623" s="24">
        <f>ROUND(E623* H623,5)</f>
        <v>5.37</v>
      </c>
      <c r="K623" s="25"/>
    </row>
    <row r="624" spans="1:27" x14ac:dyDescent="0.35">
      <c r="D624" s="26" t="s">
        <v>189</v>
      </c>
      <c r="E624" s="25"/>
      <c r="H624" s="25"/>
      <c r="K624" s="23">
        <f>SUM(J621:J623)</f>
        <v>8.7899999999999991</v>
      </c>
    </row>
    <row r="625" spans="1:27" x14ac:dyDescent="0.35">
      <c r="E625" s="25"/>
      <c r="H625" s="25"/>
      <c r="K625" s="25"/>
    </row>
    <row r="626" spans="1:27" x14ac:dyDescent="0.35">
      <c r="D626" s="26" t="s">
        <v>191</v>
      </c>
      <c r="E626" s="25"/>
      <c r="H626" s="25">
        <v>1.5</v>
      </c>
      <c r="I626" t="s">
        <v>192</v>
      </c>
      <c r="J626">
        <f>ROUND(H626/100*K619,5)</f>
        <v>0.50736000000000003</v>
      </c>
      <c r="K626" s="25"/>
    </row>
    <row r="627" spans="1:27" x14ac:dyDescent="0.35">
      <c r="D627" s="26" t="s">
        <v>190</v>
      </c>
      <c r="E627" s="25"/>
      <c r="H627" s="25"/>
      <c r="K627" s="27">
        <f>SUM(J617:J626)</f>
        <v>43.121359999999996</v>
      </c>
    </row>
    <row r="628" spans="1:27" x14ac:dyDescent="0.35">
      <c r="D628" s="26" t="s">
        <v>193</v>
      </c>
      <c r="E628" s="25"/>
      <c r="H628" s="25"/>
      <c r="K628" s="27">
        <f>SUM(K627:K627)</f>
        <v>43.121359999999996</v>
      </c>
    </row>
    <row r="630" spans="1:27" ht="45" customHeight="1" x14ac:dyDescent="0.35">
      <c r="A630" s="19" t="s">
        <v>457</v>
      </c>
      <c r="B630" s="19" t="s">
        <v>157</v>
      </c>
      <c r="C630" s="1" t="s">
        <v>35</v>
      </c>
      <c r="D630" s="39" t="s">
        <v>158</v>
      </c>
      <c r="E630" s="40"/>
      <c r="F630" s="40"/>
      <c r="G630" s="1"/>
      <c r="H630" s="20" t="s">
        <v>169</v>
      </c>
      <c r="I630" s="41">
        <v>1</v>
      </c>
      <c r="J630" s="42"/>
      <c r="K630" s="21">
        <v>7170.23</v>
      </c>
      <c r="L630" s="2" t="s">
        <v>458</v>
      </c>
      <c r="M630" s="1"/>
      <c r="N630" s="1"/>
      <c r="O630" s="1"/>
      <c r="P630" s="1"/>
      <c r="Q630" s="1"/>
      <c r="R630" s="1"/>
      <c r="S630" s="1"/>
      <c r="T630" s="1"/>
      <c r="U630" s="1"/>
      <c r="V630" s="1"/>
      <c r="W630" s="1"/>
      <c r="X630" s="1"/>
      <c r="Y630" s="1"/>
      <c r="Z630" s="1"/>
      <c r="AA630" s="1"/>
    </row>
    <row r="631" spans="1:27" ht="45" customHeight="1" x14ac:dyDescent="0.35">
      <c r="A631" s="19" t="s">
        <v>459</v>
      </c>
      <c r="B631" s="19" t="s">
        <v>101</v>
      </c>
      <c r="C631" s="1" t="s">
        <v>102</v>
      </c>
      <c r="D631" s="39" t="s">
        <v>103</v>
      </c>
      <c r="E631" s="40"/>
      <c r="F631" s="40"/>
      <c r="G631" s="1"/>
      <c r="H631" s="20" t="s">
        <v>169</v>
      </c>
      <c r="I631" s="41">
        <v>1</v>
      </c>
      <c r="J631" s="42"/>
      <c r="K631" s="21">
        <v>1680</v>
      </c>
      <c r="L631" s="2" t="s">
        <v>460</v>
      </c>
      <c r="M631" s="1"/>
      <c r="N631" s="1"/>
      <c r="O631" s="1"/>
      <c r="P631" s="1"/>
      <c r="Q631" s="1"/>
      <c r="R631" s="1"/>
      <c r="S631" s="1"/>
      <c r="T631" s="1"/>
      <c r="U631" s="1"/>
      <c r="V631" s="1"/>
      <c r="W631" s="1"/>
      <c r="X631" s="1"/>
      <c r="Y631" s="1"/>
      <c r="Z631" s="1"/>
      <c r="AA631" s="1"/>
    </row>
    <row r="632" spans="1:27" ht="45" customHeight="1" x14ac:dyDescent="0.35">
      <c r="A632" s="19" t="s">
        <v>461</v>
      </c>
      <c r="B632" s="19" t="s">
        <v>122</v>
      </c>
      <c r="C632" s="1" t="s">
        <v>102</v>
      </c>
      <c r="D632" s="39" t="s">
        <v>123</v>
      </c>
      <c r="E632" s="40"/>
      <c r="F632" s="40"/>
      <c r="G632" s="1"/>
      <c r="H632" s="20" t="s">
        <v>169</v>
      </c>
      <c r="I632" s="41">
        <v>1</v>
      </c>
      <c r="J632" s="42"/>
      <c r="K632" s="21">
        <v>2000</v>
      </c>
      <c r="L632" s="2" t="s">
        <v>462</v>
      </c>
      <c r="M632" s="1"/>
      <c r="N632" s="1"/>
      <c r="O632" s="1"/>
      <c r="P632" s="1"/>
      <c r="Q632" s="1"/>
      <c r="R632" s="1"/>
      <c r="S632" s="1"/>
      <c r="T632" s="1"/>
      <c r="U632" s="1"/>
      <c r="V632" s="1"/>
      <c r="W632" s="1"/>
      <c r="X632" s="1"/>
      <c r="Y632" s="1"/>
      <c r="Z632" s="1"/>
      <c r="AA632" s="1"/>
    </row>
    <row r="633" spans="1:27" ht="45" customHeight="1" x14ac:dyDescent="0.35">
      <c r="A633" s="19" t="s">
        <v>463</v>
      </c>
      <c r="B633" s="19" t="s">
        <v>137</v>
      </c>
      <c r="C633" s="1" t="s">
        <v>102</v>
      </c>
      <c r="D633" s="39" t="s">
        <v>138</v>
      </c>
      <c r="E633" s="40"/>
      <c r="F633" s="40"/>
      <c r="G633" s="1"/>
      <c r="H633" s="20" t="s">
        <v>169</v>
      </c>
      <c r="I633" s="41">
        <v>1</v>
      </c>
      <c r="J633" s="42"/>
      <c r="K633" s="21">
        <v>1903.74</v>
      </c>
      <c r="L633" s="2" t="s">
        <v>464</v>
      </c>
      <c r="M633" s="1"/>
      <c r="N633" s="1"/>
      <c r="O633" s="1"/>
      <c r="P633" s="1"/>
      <c r="Q633" s="1"/>
      <c r="R633" s="1"/>
      <c r="S633" s="1"/>
      <c r="T633" s="1"/>
      <c r="U633" s="1"/>
      <c r="V633" s="1"/>
      <c r="W633" s="1"/>
      <c r="X633" s="1"/>
      <c r="Y633" s="1"/>
      <c r="Z633" s="1"/>
      <c r="AA633" s="1"/>
    </row>
    <row r="634" spans="1:27" ht="45" customHeight="1" x14ac:dyDescent="0.35">
      <c r="A634" s="19" t="s">
        <v>465</v>
      </c>
      <c r="B634" s="19" t="s">
        <v>70</v>
      </c>
      <c r="C634" s="1" t="s">
        <v>35</v>
      </c>
      <c r="D634" s="39" t="s">
        <v>71</v>
      </c>
      <c r="E634" s="40"/>
      <c r="F634" s="40"/>
      <c r="G634" s="1"/>
      <c r="H634" s="20" t="s">
        <v>169</v>
      </c>
      <c r="I634" s="41">
        <v>1</v>
      </c>
      <c r="J634" s="42"/>
      <c r="K634" s="21">
        <v>3500</v>
      </c>
      <c r="L634" s="2" t="s">
        <v>466</v>
      </c>
      <c r="M634" s="1"/>
      <c r="N634" s="1"/>
      <c r="O634" s="1"/>
      <c r="P634" s="1"/>
      <c r="Q634" s="1"/>
      <c r="R634" s="1"/>
      <c r="S634" s="1"/>
      <c r="T634" s="1"/>
      <c r="U634" s="1"/>
      <c r="V634" s="1"/>
      <c r="W634" s="1"/>
      <c r="X634" s="1"/>
      <c r="Y634" s="1"/>
      <c r="Z634" s="1"/>
      <c r="AA634" s="1"/>
    </row>
    <row r="635" spans="1:27" ht="45" customHeight="1" x14ac:dyDescent="0.35">
      <c r="A635" s="19" t="s">
        <v>467</v>
      </c>
      <c r="B635" s="19" t="s">
        <v>88</v>
      </c>
      <c r="C635" s="1" t="s">
        <v>86</v>
      </c>
      <c r="D635" s="39" t="s">
        <v>89</v>
      </c>
      <c r="E635" s="40"/>
      <c r="F635" s="40"/>
      <c r="G635" s="1"/>
      <c r="H635" s="20" t="s">
        <v>169</v>
      </c>
      <c r="I635" s="41">
        <v>1</v>
      </c>
      <c r="J635" s="42"/>
      <c r="K635" s="21">
        <f>ROUND(K647,2)</f>
        <v>8.57</v>
      </c>
      <c r="L635" s="2" t="s">
        <v>468</v>
      </c>
      <c r="M635" s="1"/>
      <c r="N635" s="1"/>
      <c r="O635" s="1"/>
      <c r="P635" s="1"/>
      <c r="Q635" s="1"/>
      <c r="R635" s="1"/>
      <c r="S635" s="1"/>
      <c r="T635" s="1"/>
      <c r="U635" s="1"/>
      <c r="V635" s="1"/>
      <c r="W635" s="1"/>
      <c r="X635" s="1"/>
      <c r="Y635" s="1"/>
      <c r="Z635" s="1"/>
      <c r="AA635" s="1"/>
    </row>
    <row r="636" spans="1:27" x14ac:dyDescent="0.35">
      <c r="B636" s="15" t="s">
        <v>171</v>
      </c>
    </row>
    <row r="637" spans="1:27" x14ac:dyDescent="0.35">
      <c r="B637" t="s">
        <v>260</v>
      </c>
      <c r="C637" t="s">
        <v>173</v>
      </c>
      <c r="D637" t="s">
        <v>261</v>
      </c>
      <c r="E637" s="22">
        <v>0.1</v>
      </c>
      <c r="F637" t="s">
        <v>175</v>
      </c>
      <c r="G637" t="s">
        <v>176</v>
      </c>
      <c r="H637" s="23">
        <v>26.28</v>
      </c>
      <c r="I637" t="s">
        <v>177</v>
      </c>
      <c r="J637" s="24">
        <f>ROUND(E637/I635* H637,5)</f>
        <v>2.6280000000000001</v>
      </c>
      <c r="K637" s="25"/>
    </row>
    <row r="638" spans="1:27" x14ac:dyDescent="0.35">
      <c r="B638" t="s">
        <v>172</v>
      </c>
      <c r="C638" t="s">
        <v>173</v>
      </c>
      <c r="D638" t="s">
        <v>174</v>
      </c>
      <c r="E638" s="22">
        <v>0.1</v>
      </c>
      <c r="F638" t="s">
        <v>175</v>
      </c>
      <c r="G638" t="s">
        <v>176</v>
      </c>
      <c r="H638" s="23">
        <v>20.190000000000001</v>
      </c>
      <c r="I638" t="s">
        <v>177</v>
      </c>
      <c r="J638" s="24">
        <f>ROUND(E638/I635* H638,5)</f>
        <v>2.0190000000000001</v>
      </c>
      <c r="K638" s="25"/>
    </row>
    <row r="639" spans="1:27" x14ac:dyDescent="0.35">
      <c r="D639" s="26" t="s">
        <v>178</v>
      </c>
      <c r="E639" s="25"/>
      <c r="H639" s="25"/>
      <c r="K639" s="23">
        <f>SUM(J637:J638)</f>
        <v>4.6470000000000002</v>
      </c>
    </row>
    <row r="640" spans="1:27" x14ac:dyDescent="0.35">
      <c r="B640" s="15" t="s">
        <v>179</v>
      </c>
      <c r="E640" s="25"/>
      <c r="H640" s="25"/>
      <c r="K640" s="25"/>
    </row>
    <row r="641" spans="1:27" x14ac:dyDescent="0.35">
      <c r="B641" t="s">
        <v>469</v>
      </c>
      <c r="C641" t="s">
        <v>173</v>
      </c>
      <c r="D641" t="s">
        <v>470</v>
      </c>
      <c r="E641" s="22">
        <v>0.01</v>
      </c>
      <c r="F641" t="s">
        <v>175</v>
      </c>
      <c r="G641" t="s">
        <v>176</v>
      </c>
      <c r="H641" s="23">
        <v>3.84</v>
      </c>
      <c r="I641" t="s">
        <v>177</v>
      </c>
      <c r="J641" s="24">
        <f>ROUND(E641/I635* H641,5)</f>
        <v>3.8399999999999997E-2</v>
      </c>
      <c r="K641" s="25"/>
    </row>
    <row r="642" spans="1:27" x14ac:dyDescent="0.35">
      <c r="D642" s="26" t="s">
        <v>182</v>
      </c>
      <c r="E642" s="25"/>
      <c r="H642" s="25"/>
      <c r="K642" s="23">
        <f>SUM(J641:J641)</f>
        <v>3.8399999999999997E-2</v>
      </c>
    </row>
    <row r="643" spans="1:27" x14ac:dyDescent="0.35">
      <c r="B643" s="15" t="s">
        <v>183</v>
      </c>
      <c r="E643" s="25"/>
      <c r="H643" s="25"/>
      <c r="K643" s="25"/>
    </row>
    <row r="644" spans="1:27" x14ac:dyDescent="0.35">
      <c r="B644" t="s">
        <v>471</v>
      </c>
      <c r="C644" t="s">
        <v>200</v>
      </c>
      <c r="D644" t="s">
        <v>472</v>
      </c>
      <c r="E644" s="22">
        <v>0.3</v>
      </c>
      <c r="G644" t="s">
        <v>176</v>
      </c>
      <c r="H644" s="23">
        <v>12.95</v>
      </c>
      <c r="I644" t="s">
        <v>177</v>
      </c>
      <c r="J644" s="24">
        <f>ROUND(E644* H644,5)</f>
        <v>3.8849999999999998</v>
      </c>
      <c r="K644" s="25"/>
    </row>
    <row r="645" spans="1:27" x14ac:dyDescent="0.35">
      <c r="D645" s="26" t="s">
        <v>189</v>
      </c>
      <c r="E645" s="25"/>
      <c r="H645" s="25"/>
      <c r="K645" s="23">
        <f>SUM(J644:J644)</f>
        <v>3.8849999999999998</v>
      </c>
    </row>
    <row r="646" spans="1:27" x14ac:dyDescent="0.35">
      <c r="D646" s="26" t="s">
        <v>190</v>
      </c>
      <c r="E646" s="25"/>
      <c r="H646" s="25"/>
      <c r="K646" s="27">
        <f>SUM(J636:J645)</f>
        <v>8.5703999999999994</v>
      </c>
    </row>
    <row r="647" spans="1:27" x14ac:dyDescent="0.35">
      <c r="D647" s="26" t="s">
        <v>193</v>
      </c>
      <c r="E647" s="25"/>
      <c r="H647" s="25"/>
      <c r="K647" s="27">
        <f>SUM(K646:K646)</f>
        <v>8.5703999999999994</v>
      </c>
    </row>
    <row r="649" spans="1:27" ht="45" customHeight="1" x14ac:dyDescent="0.35">
      <c r="A649" s="19" t="s">
        <v>473</v>
      </c>
      <c r="B649" s="19" t="s">
        <v>76</v>
      </c>
      <c r="C649" s="1" t="s">
        <v>28</v>
      </c>
      <c r="D649" s="39" t="s">
        <v>77</v>
      </c>
      <c r="E649" s="40"/>
      <c r="F649" s="40"/>
      <c r="G649" s="1"/>
      <c r="H649" s="20" t="s">
        <v>169</v>
      </c>
      <c r="I649" s="41">
        <v>1</v>
      </c>
      <c r="J649" s="42"/>
      <c r="K649" s="21">
        <f>ROUND(K661,2)</f>
        <v>59.02</v>
      </c>
      <c r="L649" s="2" t="s">
        <v>474</v>
      </c>
      <c r="M649" s="1"/>
      <c r="N649" s="1"/>
      <c r="O649" s="1"/>
      <c r="P649" s="1"/>
      <c r="Q649" s="1"/>
      <c r="R649" s="1"/>
      <c r="S649" s="1"/>
      <c r="T649" s="1"/>
      <c r="U649" s="1"/>
      <c r="V649" s="1"/>
      <c r="W649" s="1"/>
      <c r="X649" s="1"/>
      <c r="Y649" s="1"/>
      <c r="Z649" s="1"/>
      <c r="AA649" s="1"/>
    </row>
    <row r="650" spans="1:27" x14ac:dyDescent="0.35">
      <c r="B650" s="15" t="s">
        <v>171</v>
      </c>
    </row>
    <row r="651" spans="1:27" x14ac:dyDescent="0.35">
      <c r="B651" t="s">
        <v>277</v>
      </c>
      <c r="C651" t="s">
        <v>173</v>
      </c>
      <c r="D651" t="s">
        <v>278</v>
      </c>
      <c r="E651" s="22">
        <v>0.6</v>
      </c>
      <c r="F651" t="s">
        <v>175</v>
      </c>
      <c r="G651" t="s">
        <v>176</v>
      </c>
      <c r="H651" s="23">
        <v>23.38</v>
      </c>
      <c r="I651" t="s">
        <v>177</v>
      </c>
      <c r="J651" s="24">
        <f>ROUND(E651/I649* H651,5)</f>
        <v>14.028</v>
      </c>
      <c r="K651" s="25"/>
    </row>
    <row r="652" spans="1:27" x14ac:dyDescent="0.35">
      <c r="B652" t="s">
        <v>252</v>
      </c>
      <c r="C652" t="s">
        <v>173</v>
      </c>
      <c r="D652" t="s">
        <v>253</v>
      </c>
      <c r="E652" s="22">
        <v>0.5</v>
      </c>
      <c r="F652" t="s">
        <v>175</v>
      </c>
      <c r="G652" t="s">
        <v>176</v>
      </c>
      <c r="H652" s="23">
        <v>19.52</v>
      </c>
      <c r="I652" t="s">
        <v>177</v>
      </c>
      <c r="J652" s="24">
        <f>ROUND(E652/I649* H652,5)</f>
        <v>9.76</v>
      </c>
      <c r="K652" s="25"/>
    </row>
    <row r="653" spans="1:27" x14ac:dyDescent="0.35">
      <c r="D653" s="26" t="s">
        <v>178</v>
      </c>
      <c r="E653" s="25"/>
      <c r="H653" s="25"/>
      <c r="K653" s="23">
        <f>SUM(J651:J652)</f>
        <v>23.788</v>
      </c>
    </row>
    <row r="654" spans="1:27" x14ac:dyDescent="0.35">
      <c r="B654" s="15" t="s">
        <v>183</v>
      </c>
      <c r="E654" s="25"/>
      <c r="H654" s="25"/>
      <c r="K654" s="25"/>
    </row>
    <row r="655" spans="1:27" x14ac:dyDescent="0.35">
      <c r="B655" t="s">
        <v>475</v>
      </c>
      <c r="C655" t="s">
        <v>200</v>
      </c>
      <c r="D655" t="s">
        <v>476</v>
      </c>
      <c r="E655" s="22">
        <v>2</v>
      </c>
      <c r="G655" t="s">
        <v>176</v>
      </c>
      <c r="H655" s="23">
        <v>11.93</v>
      </c>
      <c r="I655" t="s">
        <v>177</v>
      </c>
      <c r="J655" s="24">
        <f>ROUND(E655* H655,5)</f>
        <v>23.86</v>
      </c>
      <c r="K655" s="25"/>
    </row>
    <row r="656" spans="1:27" x14ac:dyDescent="0.35">
      <c r="B656" t="s">
        <v>477</v>
      </c>
      <c r="C656" t="s">
        <v>28</v>
      </c>
      <c r="D656" t="s">
        <v>478</v>
      </c>
      <c r="E656" s="22">
        <v>1</v>
      </c>
      <c r="G656" t="s">
        <v>176</v>
      </c>
      <c r="H656" s="23">
        <v>11.02</v>
      </c>
      <c r="I656" t="s">
        <v>177</v>
      </c>
      <c r="J656" s="24">
        <f>ROUND(E656* H656,5)</f>
        <v>11.02</v>
      </c>
      <c r="K656" s="25"/>
    </row>
    <row r="657" spans="1:27" x14ac:dyDescent="0.35">
      <c r="D657" s="26" t="s">
        <v>189</v>
      </c>
      <c r="E657" s="25"/>
      <c r="H657" s="25"/>
      <c r="K657" s="23">
        <f>SUM(J655:J656)</f>
        <v>34.879999999999995</v>
      </c>
    </row>
    <row r="658" spans="1:27" x14ac:dyDescent="0.35">
      <c r="E658" s="25"/>
      <c r="H658" s="25"/>
      <c r="K658" s="25"/>
    </row>
    <row r="659" spans="1:27" x14ac:dyDescent="0.35">
      <c r="D659" s="26" t="s">
        <v>191</v>
      </c>
      <c r="E659" s="25"/>
      <c r="H659" s="25">
        <v>1.5</v>
      </c>
      <c r="I659" t="s">
        <v>192</v>
      </c>
      <c r="J659">
        <f>ROUND(H659/100*K653,5)</f>
        <v>0.35682000000000003</v>
      </c>
      <c r="K659" s="25"/>
    </row>
    <row r="660" spans="1:27" x14ac:dyDescent="0.35">
      <c r="D660" s="26" t="s">
        <v>190</v>
      </c>
      <c r="E660" s="25"/>
      <c r="H660" s="25"/>
      <c r="K660" s="27">
        <f>SUM(J650:J659)</f>
        <v>59.024819999999991</v>
      </c>
    </row>
    <row r="661" spans="1:27" x14ac:dyDescent="0.35">
      <c r="D661" s="26" t="s">
        <v>193</v>
      </c>
      <c r="E661" s="25"/>
      <c r="H661" s="25"/>
      <c r="K661" s="27">
        <f>SUM(K660:K660)</f>
        <v>59.024819999999991</v>
      </c>
    </row>
    <row r="663" spans="1:27" ht="45" customHeight="1" x14ac:dyDescent="0.35">
      <c r="A663" s="19" t="s">
        <v>479</v>
      </c>
      <c r="B663" s="19" t="s">
        <v>58</v>
      </c>
      <c r="C663" s="1" t="s">
        <v>28</v>
      </c>
      <c r="D663" s="39" t="s">
        <v>59</v>
      </c>
      <c r="E663" s="40"/>
      <c r="F663" s="40"/>
      <c r="G663" s="1"/>
      <c r="H663" s="20" t="s">
        <v>169</v>
      </c>
      <c r="I663" s="41">
        <v>1</v>
      </c>
      <c r="J663" s="42"/>
      <c r="K663" s="21">
        <f>ROUND(K676,2)</f>
        <v>35.049999999999997</v>
      </c>
      <c r="L663" s="2" t="s">
        <v>480</v>
      </c>
      <c r="M663" s="1"/>
      <c r="N663" s="1"/>
      <c r="O663" s="1"/>
      <c r="P663" s="1"/>
      <c r="Q663" s="1"/>
      <c r="R663" s="1"/>
      <c r="S663" s="1"/>
      <c r="T663" s="1"/>
      <c r="U663" s="1"/>
      <c r="V663" s="1"/>
      <c r="W663" s="1"/>
      <c r="X663" s="1"/>
      <c r="Y663" s="1"/>
      <c r="Z663" s="1"/>
      <c r="AA663" s="1"/>
    </row>
    <row r="664" spans="1:27" x14ac:dyDescent="0.35">
      <c r="B664" s="15" t="s">
        <v>171</v>
      </c>
    </row>
    <row r="665" spans="1:27" x14ac:dyDescent="0.35">
      <c r="B665" t="s">
        <v>277</v>
      </c>
      <c r="C665" t="s">
        <v>173</v>
      </c>
      <c r="D665" t="s">
        <v>278</v>
      </c>
      <c r="E665" s="22">
        <v>0.6</v>
      </c>
      <c r="F665" t="s">
        <v>175</v>
      </c>
      <c r="G665" t="s">
        <v>176</v>
      </c>
      <c r="H665" s="23">
        <v>23.38</v>
      </c>
      <c r="I665" t="s">
        <v>177</v>
      </c>
      <c r="J665" s="24">
        <f>ROUND(E665/I663* H665,5)</f>
        <v>14.028</v>
      </c>
      <c r="K665" s="25"/>
    </row>
    <row r="666" spans="1:27" x14ac:dyDescent="0.35">
      <c r="B666" t="s">
        <v>252</v>
      </c>
      <c r="C666" t="s">
        <v>173</v>
      </c>
      <c r="D666" t="s">
        <v>253</v>
      </c>
      <c r="E666" s="22">
        <v>0.5</v>
      </c>
      <c r="F666" t="s">
        <v>175</v>
      </c>
      <c r="G666" t="s">
        <v>176</v>
      </c>
      <c r="H666" s="23">
        <v>19.52</v>
      </c>
      <c r="I666" t="s">
        <v>177</v>
      </c>
      <c r="J666" s="24">
        <f>ROUND(E666/I663* H666,5)</f>
        <v>9.76</v>
      </c>
      <c r="K666" s="25"/>
    </row>
    <row r="667" spans="1:27" x14ac:dyDescent="0.35">
      <c r="D667" s="26" t="s">
        <v>178</v>
      </c>
      <c r="E667" s="25"/>
      <c r="H667" s="25"/>
      <c r="K667" s="23">
        <f>SUM(J665:J666)</f>
        <v>23.788</v>
      </c>
    </row>
    <row r="668" spans="1:27" x14ac:dyDescent="0.35">
      <c r="B668" s="15" t="s">
        <v>183</v>
      </c>
      <c r="E668" s="25"/>
      <c r="H668" s="25"/>
      <c r="K668" s="25"/>
    </row>
    <row r="669" spans="1:27" x14ac:dyDescent="0.35">
      <c r="B669" t="s">
        <v>481</v>
      </c>
      <c r="C669" t="s">
        <v>25</v>
      </c>
      <c r="D669" t="s">
        <v>482</v>
      </c>
      <c r="E669" s="22">
        <v>0.6</v>
      </c>
      <c r="G669" t="s">
        <v>176</v>
      </c>
      <c r="H669" s="23">
        <v>10.85</v>
      </c>
      <c r="I669" t="s">
        <v>177</v>
      </c>
      <c r="J669" s="24">
        <f>ROUND(E669* H669,5)</f>
        <v>6.51</v>
      </c>
      <c r="K669" s="25"/>
    </row>
    <row r="670" spans="1:27" x14ac:dyDescent="0.35">
      <c r="B670" t="s">
        <v>483</v>
      </c>
      <c r="C670" t="s">
        <v>28</v>
      </c>
      <c r="D670" t="s">
        <v>484</v>
      </c>
      <c r="E670" s="22">
        <v>1.05</v>
      </c>
      <c r="G670" t="s">
        <v>176</v>
      </c>
      <c r="H670" s="23">
        <v>1.5</v>
      </c>
      <c r="I670" t="s">
        <v>177</v>
      </c>
      <c r="J670" s="24">
        <f>ROUND(E670* H670,5)</f>
        <v>1.575</v>
      </c>
      <c r="K670" s="25"/>
    </row>
    <row r="671" spans="1:27" x14ac:dyDescent="0.35">
      <c r="B671" t="s">
        <v>485</v>
      </c>
      <c r="C671" t="s">
        <v>239</v>
      </c>
      <c r="D671" t="s">
        <v>486</v>
      </c>
      <c r="E671" s="22">
        <v>0.05</v>
      </c>
      <c r="G671" t="s">
        <v>176</v>
      </c>
      <c r="H671" s="23">
        <v>56.45</v>
      </c>
      <c r="I671" t="s">
        <v>177</v>
      </c>
      <c r="J671" s="24">
        <f>ROUND(E671* H671,5)</f>
        <v>2.8224999999999998</v>
      </c>
      <c r="K671" s="25"/>
    </row>
    <row r="672" spans="1:27" x14ac:dyDescent="0.35">
      <c r="D672" s="26" t="s">
        <v>189</v>
      </c>
      <c r="E672" s="25"/>
      <c r="H672" s="25"/>
      <c r="K672" s="23">
        <f>SUM(J669:J671)</f>
        <v>10.907499999999999</v>
      </c>
    </row>
    <row r="673" spans="1:27" x14ac:dyDescent="0.35">
      <c r="E673" s="25"/>
      <c r="H673" s="25"/>
      <c r="K673" s="25"/>
    </row>
    <row r="674" spans="1:27" x14ac:dyDescent="0.35">
      <c r="D674" s="26" t="s">
        <v>191</v>
      </c>
      <c r="E674" s="25"/>
      <c r="H674" s="25">
        <v>1.5</v>
      </c>
      <c r="I674" t="s">
        <v>192</v>
      </c>
      <c r="J674">
        <f>ROUND(H674/100*K667,5)</f>
        <v>0.35682000000000003</v>
      </c>
      <c r="K674" s="25"/>
    </row>
    <row r="675" spans="1:27" x14ac:dyDescent="0.35">
      <c r="D675" s="26" t="s">
        <v>190</v>
      </c>
      <c r="E675" s="25"/>
      <c r="H675" s="25"/>
      <c r="K675" s="27">
        <f>SUM(J664:J674)</f>
        <v>35.052320000000002</v>
      </c>
    </row>
    <row r="676" spans="1:27" x14ac:dyDescent="0.35">
      <c r="D676" s="26" t="s">
        <v>193</v>
      </c>
      <c r="E676" s="25"/>
      <c r="H676" s="25"/>
      <c r="K676" s="27">
        <f>SUM(K675:K675)</f>
        <v>35.052320000000002</v>
      </c>
    </row>
    <row r="678" spans="1:27" ht="45" customHeight="1" x14ac:dyDescent="0.35">
      <c r="A678" s="19" t="s">
        <v>487</v>
      </c>
      <c r="B678" s="19" t="s">
        <v>78</v>
      </c>
      <c r="C678" s="1" t="s">
        <v>28</v>
      </c>
      <c r="D678" s="39" t="s">
        <v>79</v>
      </c>
      <c r="E678" s="40"/>
      <c r="F678" s="40"/>
      <c r="G678" s="1"/>
      <c r="H678" s="20" t="s">
        <v>169</v>
      </c>
      <c r="I678" s="41">
        <v>1</v>
      </c>
      <c r="J678" s="42"/>
      <c r="K678" s="21">
        <f>ROUND(K691,2)</f>
        <v>34.33</v>
      </c>
      <c r="L678" s="2" t="s">
        <v>488</v>
      </c>
      <c r="M678" s="1"/>
      <c r="N678" s="1"/>
      <c r="O678" s="1"/>
      <c r="P678" s="1"/>
      <c r="Q678" s="1"/>
      <c r="R678" s="1"/>
      <c r="S678" s="1"/>
      <c r="T678" s="1"/>
      <c r="U678" s="1"/>
      <c r="V678" s="1"/>
      <c r="W678" s="1"/>
      <c r="X678" s="1"/>
      <c r="Y678" s="1"/>
      <c r="Z678" s="1"/>
      <c r="AA678" s="1"/>
    </row>
    <row r="679" spans="1:27" x14ac:dyDescent="0.35">
      <c r="B679" s="15" t="s">
        <v>171</v>
      </c>
    </row>
    <row r="680" spans="1:27" x14ac:dyDescent="0.35">
      <c r="B680" t="s">
        <v>252</v>
      </c>
      <c r="C680" t="s">
        <v>173</v>
      </c>
      <c r="D680" t="s">
        <v>253</v>
      </c>
      <c r="E680" s="22">
        <v>0.5</v>
      </c>
      <c r="F680" t="s">
        <v>175</v>
      </c>
      <c r="G680" t="s">
        <v>176</v>
      </c>
      <c r="H680" s="23">
        <v>19.52</v>
      </c>
      <c r="I680" t="s">
        <v>177</v>
      </c>
      <c r="J680" s="24">
        <f>ROUND(E680/I678* H680,5)</f>
        <v>9.76</v>
      </c>
      <c r="K680" s="25"/>
    </row>
    <row r="681" spans="1:27" x14ac:dyDescent="0.35">
      <c r="B681" t="s">
        <v>277</v>
      </c>
      <c r="C681" t="s">
        <v>173</v>
      </c>
      <c r="D681" t="s">
        <v>278</v>
      </c>
      <c r="E681" s="22">
        <v>0.6</v>
      </c>
      <c r="F681" t="s">
        <v>175</v>
      </c>
      <c r="G681" t="s">
        <v>176</v>
      </c>
      <c r="H681" s="23">
        <v>23.38</v>
      </c>
      <c r="I681" t="s">
        <v>177</v>
      </c>
      <c r="J681" s="24">
        <f>ROUND(E681/I678* H681,5)</f>
        <v>14.028</v>
      </c>
      <c r="K681" s="25"/>
    </row>
    <row r="682" spans="1:27" x14ac:dyDescent="0.35">
      <c r="D682" s="26" t="s">
        <v>178</v>
      </c>
      <c r="E682" s="25"/>
      <c r="H682" s="25"/>
      <c r="K682" s="23">
        <f>SUM(J680:J681)</f>
        <v>23.788</v>
      </c>
    </row>
    <row r="683" spans="1:27" x14ac:dyDescent="0.35">
      <c r="B683" s="15" t="s">
        <v>183</v>
      </c>
      <c r="E683" s="25"/>
      <c r="H683" s="25"/>
      <c r="K683" s="25"/>
    </row>
    <row r="684" spans="1:27" x14ac:dyDescent="0.35">
      <c r="B684" t="s">
        <v>489</v>
      </c>
      <c r="C684" t="s">
        <v>25</v>
      </c>
      <c r="D684" t="s">
        <v>490</v>
      </c>
      <c r="E684" s="22">
        <v>0.8</v>
      </c>
      <c r="G684" t="s">
        <v>176</v>
      </c>
      <c r="H684" s="23">
        <v>7.23</v>
      </c>
      <c r="I684" t="s">
        <v>177</v>
      </c>
      <c r="J684" s="24">
        <f>ROUND(E684* H684,5)</f>
        <v>5.7839999999999998</v>
      </c>
      <c r="K684" s="25"/>
    </row>
    <row r="685" spans="1:27" x14ac:dyDescent="0.35">
      <c r="B685" t="s">
        <v>485</v>
      </c>
      <c r="C685" t="s">
        <v>239</v>
      </c>
      <c r="D685" t="s">
        <v>486</v>
      </c>
      <c r="E685" s="22">
        <v>0.05</v>
      </c>
      <c r="G685" t="s">
        <v>176</v>
      </c>
      <c r="H685" s="23">
        <v>56.45</v>
      </c>
      <c r="I685" t="s">
        <v>177</v>
      </c>
      <c r="J685" s="24">
        <f>ROUND(E685* H685,5)</f>
        <v>2.8224999999999998</v>
      </c>
      <c r="K685" s="25"/>
    </row>
    <row r="686" spans="1:27" x14ac:dyDescent="0.35">
      <c r="B686" t="s">
        <v>483</v>
      </c>
      <c r="C686" t="s">
        <v>28</v>
      </c>
      <c r="D686" t="s">
        <v>484</v>
      </c>
      <c r="E686" s="22">
        <v>1.05</v>
      </c>
      <c r="G686" t="s">
        <v>176</v>
      </c>
      <c r="H686" s="23">
        <v>1.5</v>
      </c>
      <c r="I686" t="s">
        <v>177</v>
      </c>
      <c r="J686" s="24">
        <f>ROUND(E686* H686,5)</f>
        <v>1.575</v>
      </c>
      <c r="K686" s="25"/>
    </row>
    <row r="687" spans="1:27" x14ac:dyDescent="0.35">
      <c r="D687" s="26" t="s">
        <v>189</v>
      </c>
      <c r="E687" s="25"/>
      <c r="H687" s="25"/>
      <c r="K687" s="23">
        <f>SUM(J684:J686)</f>
        <v>10.1815</v>
      </c>
    </row>
    <row r="688" spans="1:27" x14ac:dyDescent="0.35">
      <c r="E688" s="25"/>
      <c r="H688" s="25"/>
      <c r="K688" s="25"/>
    </row>
    <row r="689" spans="1:27" x14ac:dyDescent="0.35">
      <c r="D689" s="26" t="s">
        <v>191</v>
      </c>
      <c r="E689" s="25"/>
      <c r="H689" s="25">
        <v>1.5</v>
      </c>
      <c r="I689" t="s">
        <v>192</v>
      </c>
      <c r="J689">
        <f>ROUND(H689/100*K682,5)</f>
        <v>0.35682000000000003</v>
      </c>
      <c r="K689" s="25"/>
    </row>
    <row r="690" spans="1:27" x14ac:dyDescent="0.35">
      <c r="D690" s="26" t="s">
        <v>190</v>
      </c>
      <c r="E690" s="25"/>
      <c r="H690" s="25"/>
      <c r="K690" s="27">
        <f>SUM(J679:J689)</f>
        <v>34.326320000000003</v>
      </c>
    </row>
    <row r="691" spans="1:27" x14ac:dyDescent="0.35">
      <c r="D691" s="26" t="s">
        <v>193</v>
      </c>
      <c r="E691" s="25"/>
      <c r="H691" s="25"/>
      <c r="K691" s="27">
        <f>SUM(K690:K690)</f>
        <v>34.326320000000003</v>
      </c>
    </row>
    <row r="693" spans="1:27" ht="45" customHeight="1" x14ac:dyDescent="0.35">
      <c r="A693" s="19" t="s">
        <v>491</v>
      </c>
      <c r="B693" s="19" t="s">
        <v>85</v>
      </c>
      <c r="C693" s="1" t="s">
        <v>86</v>
      </c>
      <c r="D693" s="39" t="s">
        <v>87</v>
      </c>
      <c r="E693" s="40"/>
      <c r="F693" s="40"/>
      <c r="G693" s="1"/>
      <c r="H693" s="20" t="s">
        <v>169</v>
      </c>
      <c r="I693" s="41">
        <v>1</v>
      </c>
      <c r="J693" s="42"/>
      <c r="K693" s="21">
        <f>ROUND(K702,2)</f>
        <v>10.26</v>
      </c>
      <c r="L693" s="2" t="s">
        <v>492</v>
      </c>
      <c r="M693" s="1"/>
      <c r="N693" s="1"/>
      <c r="O693" s="1"/>
      <c r="P693" s="1"/>
      <c r="Q693" s="1"/>
      <c r="R693" s="1"/>
      <c r="S693" s="1"/>
      <c r="T693" s="1"/>
      <c r="U693" s="1"/>
      <c r="V693" s="1"/>
      <c r="W693" s="1"/>
      <c r="X693" s="1"/>
      <c r="Y693" s="1"/>
      <c r="Z693" s="1"/>
      <c r="AA693" s="1"/>
    </row>
    <row r="694" spans="1:27" x14ac:dyDescent="0.35">
      <c r="B694" s="15" t="s">
        <v>171</v>
      </c>
    </row>
    <row r="695" spans="1:27" x14ac:dyDescent="0.35">
      <c r="B695" t="s">
        <v>172</v>
      </c>
      <c r="C695" t="s">
        <v>173</v>
      </c>
      <c r="D695" t="s">
        <v>174</v>
      </c>
      <c r="E695" s="22">
        <v>0.15</v>
      </c>
      <c r="F695" t="s">
        <v>175</v>
      </c>
      <c r="G695" t="s">
        <v>176</v>
      </c>
      <c r="H695" s="23">
        <v>20.190000000000001</v>
      </c>
      <c r="I695" t="s">
        <v>177</v>
      </c>
      <c r="J695" s="24">
        <f>ROUND(E695/I693* H695,5)</f>
        <v>3.0285000000000002</v>
      </c>
      <c r="K695" s="25"/>
    </row>
    <row r="696" spans="1:27" x14ac:dyDescent="0.35">
      <c r="B696" t="s">
        <v>260</v>
      </c>
      <c r="C696" t="s">
        <v>173</v>
      </c>
      <c r="D696" t="s">
        <v>261</v>
      </c>
      <c r="E696" s="22">
        <v>0.15</v>
      </c>
      <c r="F696" t="s">
        <v>175</v>
      </c>
      <c r="G696" t="s">
        <v>176</v>
      </c>
      <c r="H696" s="23">
        <v>26.28</v>
      </c>
      <c r="I696" t="s">
        <v>177</v>
      </c>
      <c r="J696" s="24">
        <f>ROUND(E696/I693* H696,5)</f>
        <v>3.9420000000000002</v>
      </c>
      <c r="K696" s="25"/>
    </row>
    <row r="697" spans="1:27" x14ac:dyDescent="0.35">
      <c r="D697" s="26" t="s">
        <v>178</v>
      </c>
      <c r="E697" s="25"/>
      <c r="H697" s="25"/>
      <c r="K697" s="23">
        <f>SUM(J695:J696)</f>
        <v>6.9705000000000004</v>
      </c>
    </row>
    <row r="698" spans="1:27" x14ac:dyDescent="0.35">
      <c r="B698" s="15" t="s">
        <v>179</v>
      </c>
      <c r="E698" s="25"/>
      <c r="H698" s="25"/>
      <c r="K698" s="25"/>
    </row>
    <row r="699" spans="1:27" x14ac:dyDescent="0.35">
      <c r="B699" t="s">
        <v>493</v>
      </c>
      <c r="C699" t="s">
        <v>173</v>
      </c>
      <c r="D699" t="s">
        <v>494</v>
      </c>
      <c r="E699" s="22">
        <v>0.15</v>
      </c>
      <c r="F699" t="s">
        <v>175</v>
      </c>
      <c r="G699" t="s">
        <v>176</v>
      </c>
      <c r="H699" s="23">
        <v>21.93</v>
      </c>
      <c r="I699" t="s">
        <v>177</v>
      </c>
      <c r="J699" s="24">
        <f>ROUND(E699/I693* H699,5)</f>
        <v>3.2894999999999999</v>
      </c>
      <c r="K699" s="25"/>
    </row>
    <row r="700" spans="1:27" x14ac:dyDescent="0.35">
      <c r="D700" s="26" t="s">
        <v>182</v>
      </c>
      <c r="E700" s="25"/>
      <c r="H700" s="25"/>
      <c r="K700" s="23">
        <f>SUM(J699:J699)</f>
        <v>3.2894999999999999</v>
      </c>
    </row>
    <row r="701" spans="1:27" x14ac:dyDescent="0.35">
      <c r="D701" s="26" t="s">
        <v>190</v>
      </c>
      <c r="E701" s="25"/>
      <c r="H701" s="25"/>
      <c r="K701" s="27">
        <f>SUM(J694:J700)</f>
        <v>10.26</v>
      </c>
    </row>
    <row r="702" spans="1:27" x14ac:dyDescent="0.35">
      <c r="D702" s="26" t="s">
        <v>193</v>
      </c>
      <c r="E702" s="25"/>
      <c r="H702" s="25"/>
      <c r="K702" s="27">
        <f>SUM(K701:K701)</f>
        <v>10.26</v>
      </c>
    </row>
    <row r="704" spans="1:27" x14ac:dyDescent="0.35">
      <c r="A704" s="17" t="s">
        <v>212</v>
      </c>
      <c r="B704" s="17"/>
    </row>
    <row r="705" spans="1:27" ht="45" customHeight="1" x14ac:dyDescent="0.35">
      <c r="A705" s="19" t="s">
        <v>495</v>
      </c>
      <c r="B705" s="19" t="s">
        <v>94</v>
      </c>
      <c r="C705" s="1" t="s">
        <v>15</v>
      </c>
      <c r="D705" s="39" t="s">
        <v>95</v>
      </c>
      <c r="E705" s="40"/>
      <c r="F705" s="40"/>
      <c r="G705" s="1"/>
      <c r="H705" s="20" t="s">
        <v>169</v>
      </c>
      <c r="I705" s="41">
        <v>1</v>
      </c>
      <c r="J705" s="42"/>
      <c r="K705" s="21">
        <f>ROUND(K724,2)</f>
        <v>203.07</v>
      </c>
      <c r="L705" s="2" t="s">
        <v>496</v>
      </c>
      <c r="M705" s="1"/>
      <c r="N705" s="1"/>
      <c r="O705" s="1"/>
      <c r="P705" s="1"/>
      <c r="Q705" s="1"/>
      <c r="R705" s="1"/>
      <c r="S705" s="1"/>
      <c r="T705" s="1"/>
      <c r="U705" s="1"/>
      <c r="V705" s="1"/>
      <c r="W705" s="1"/>
      <c r="X705" s="1"/>
      <c r="Y705" s="1"/>
      <c r="Z705" s="1"/>
      <c r="AA705" s="1"/>
    </row>
    <row r="706" spans="1:27" x14ac:dyDescent="0.35">
      <c r="B706" s="15" t="s">
        <v>171</v>
      </c>
    </row>
    <row r="707" spans="1:27" x14ac:dyDescent="0.35">
      <c r="B707" t="s">
        <v>252</v>
      </c>
      <c r="C707" t="s">
        <v>173</v>
      </c>
      <c r="D707" t="s">
        <v>253</v>
      </c>
      <c r="E707" s="22">
        <v>0.75</v>
      </c>
      <c r="F707" t="s">
        <v>175</v>
      </c>
      <c r="G707" t="s">
        <v>176</v>
      </c>
      <c r="H707" s="23">
        <v>19.52</v>
      </c>
      <c r="I707" t="s">
        <v>177</v>
      </c>
      <c r="J707" s="24">
        <f>ROUND(E707/I705* H707,5)</f>
        <v>14.64</v>
      </c>
      <c r="K707" s="25"/>
    </row>
    <row r="708" spans="1:27" x14ac:dyDescent="0.35">
      <c r="B708" t="s">
        <v>277</v>
      </c>
      <c r="C708" t="s">
        <v>173</v>
      </c>
      <c r="D708" t="s">
        <v>278</v>
      </c>
      <c r="E708" s="22">
        <v>1.5</v>
      </c>
      <c r="F708" t="s">
        <v>175</v>
      </c>
      <c r="G708" t="s">
        <v>176</v>
      </c>
      <c r="H708" s="23">
        <v>23.38</v>
      </c>
      <c r="I708" t="s">
        <v>177</v>
      </c>
      <c r="J708" s="24">
        <f>ROUND(E708/I705* H708,5)</f>
        <v>35.07</v>
      </c>
      <c r="K708" s="25"/>
    </row>
    <row r="709" spans="1:27" x14ac:dyDescent="0.35">
      <c r="B709" t="s">
        <v>279</v>
      </c>
      <c r="C709" t="s">
        <v>173</v>
      </c>
      <c r="D709" t="s">
        <v>280</v>
      </c>
      <c r="E709" s="22">
        <v>1.75</v>
      </c>
      <c r="F709" t="s">
        <v>175</v>
      </c>
      <c r="G709" t="s">
        <v>176</v>
      </c>
      <c r="H709" s="23">
        <v>20.76</v>
      </c>
      <c r="I709" t="s">
        <v>177</v>
      </c>
      <c r="J709" s="24">
        <f>ROUND(E709/I705* H709,5)</f>
        <v>36.33</v>
      </c>
      <c r="K709" s="25"/>
    </row>
    <row r="710" spans="1:27" x14ac:dyDescent="0.35">
      <c r="D710" s="26" t="s">
        <v>178</v>
      </c>
      <c r="E710" s="25"/>
      <c r="H710" s="25"/>
      <c r="K710" s="23">
        <f>SUM(J707:J709)</f>
        <v>86.039999999999992</v>
      </c>
    </row>
    <row r="711" spans="1:27" x14ac:dyDescent="0.35">
      <c r="B711" s="15" t="s">
        <v>183</v>
      </c>
      <c r="E711" s="25"/>
      <c r="H711" s="25"/>
      <c r="K711" s="25"/>
    </row>
    <row r="712" spans="1:27" x14ac:dyDescent="0.35">
      <c r="B712" t="s">
        <v>497</v>
      </c>
      <c r="C712" t="s">
        <v>25</v>
      </c>
      <c r="D712" t="s">
        <v>498</v>
      </c>
      <c r="E712" s="22">
        <v>1.5</v>
      </c>
      <c r="G712" t="s">
        <v>176</v>
      </c>
      <c r="H712" s="23">
        <v>3.07</v>
      </c>
      <c r="I712" t="s">
        <v>177</v>
      </c>
      <c r="J712" s="24">
        <f>ROUND(E712* H712,5)</f>
        <v>4.6050000000000004</v>
      </c>
      <c r="K712" s="25"/>
    </row>
    <row r="713" spans="1:27" x14ac:dyDescent="0.35">
      <c r="B713" t="s">
        <v>283</v>
      </c>
      <c r="C713" t="s">
        <v>284</v>
      </c>
      <c r="D713" t="s">
        <v>285</v>
      </c>
      <c r="E713" s="22">
        <v>0.05</v>
      </c>
      <c r="G713" t="s">
        <v>176</v>
      </c>
      <c r="H713" s="23">
        <v>14.13</v>
      </c>
      <c r="I713" t="s">
        <v>177</v>
      </c>
      <c r="J713" s="24">
        <f>ROUND(E713* H713,5)</f>
        <v>0.70650000000000002</v>
      </c>
      <c r="K713" s="25"/>
    </row>
    <row r="714" spans="1:27" x14ac:dyDescent="0.35">
      <c r="B714" t="s">
        <v>499</v>
      </c>
      <c r="C714" t="s">
        <v>284</v>
      </c>
      <c r="D714" t="s">
        <v>500</v>
      </c>
      <c r="E714" s="22">
        <v>5.0000000000000001E-3</v>
      </c>
      <c r="G714" t="s">
        <v>176</v>
      </c>
      <c r="H714" s="23">
        <v>23.91</v>
      </c>
      <c r="I714" t="s">
        <v>177</v>
      </c>
      <c r="J714" s="24">
        <f>ROUND(E714* H714,5)</f>
        <v>0.11955</v>
      </c>
      <c r="K714" s="25"/>
    </row>
    <row r="715" spans="1:27" x14ac:dyDescent="0.35">
      <c r="B715" t="s">
        <v>501</v>
      </c>
      <c r="C715" t="s">
        <v>15</v>
      </c>
      <c r="D715" t="s">
        <v>502</v>
      </c>
      <c r="E715" s="22">
        <v>1.5</v>
      </c>
      <c r="G715" t="s">
        <v>176</v>
      </c>
      <c r="H715" s="23">
        <v>56.91</v>
      </c>
      <c r="I715" t="s">
        <v>177</v>
      </c>
      <c r="J715" s="24">
        <f>ROUND(E715* H715,5)</f>
        <v>85.364999999999995</v>
      </c>
      <c r="K715" s="25"/>
    </row>
    <row r="716" spans="1:27" x14ac:dyDescent="0.35">
      <c r="D716" s="26" t="s">
        <v>189</v>
      </c>
      <c r="E716" s="25"/>
      <c r="H716" s="25"/>
      <c r="K716" s="23">
        <f>SUM(J712:J715)</f>
        <v>90.796049999999994</v>
      </c>
    </row>
    <row r="717" spans="1:27" x14ac:dyDescent="0.35">
      <c r="B717" s="15" t="s">
        <v>212</v>
      </c>
      <c r="E717" s="25"/>
      <c r="H717" s="25"/>
      <c r="K717" s="25"/>
    </row>
    <row r="718" spans="1:27" x14ac:dyDescent="0.35">
      <c r="B718" t="s">
        <v>235</v>
      </c>
      <c r="C718" t="s">
        <v>15</v>
      </c>
      <c r="D718" t="s">
        <v>236</v>
      </c>
      <c r="E718" s="22">
        <v>1.5</v>
      </c>
      <c r="G718" t="s">
        <v>176</v>
      </c>
      <c r="H718" s="23">
        <v>5.2332099999999997</v>
      </c>
      <c r="I718" t="s">
        <v>177</v>
      </c>
      <c r="J718" s="24">
        <f>ROUND(E718* H718,5)</f>
        <v>7.8498200000000002</v>
      </c>
      <c r="K718" s="25"/>
    </row>
    <row r="719" spans="1:27" x14ac:dyDescent="0.35">
      <c r="B719" t="s">
        <v>224</v>
      </c>
      <c r="C719" t="s">
        <v>15</v>
      </c>
      <c r="D719" t="s">
        <v>225</v>
      </c>
      <c r="E719" s="22">
        <v>1.5</v>
      </c>
      <c r="G719" t="s">
        <v>176</v>
      </c>
      <c r="H719" s="23">
        <v>11.397550000000001</v>
      </c>
      <c r="I719" t="s">
        <v>177</v>
      </c>
      <c r="J719" s="24">
        <f>ROUND(E719* H719,5)</f>
        <v>17.096329999999998</v>
      </c>
      <c r="K719" s="25"/>
    </row>
    <row r="720" spans="1:27" x14ac:dyDescent="0.35">
      <c r="D720" s="26" t="s">
        <v>503</v>
      </c>
      <c r="E720" s="25"/>
      <c r="H720" s="25"/>
      <c r="K720" s="23">
        <f>SUM(J718:J719)</f>
        <v>24.946149999999999</v>
      </c>
    </row>
    <row r="721" spans="1:27" x14ac:dyDescent="0.35">
      <c r="E721" s="25"/>
      <c r="H721" s="25"/>
      <c r="K721" s="25"/>
    </row>
    <row r="722" spans="1:27" x14ac:dyDescent="0.35">
      <c r="D722" s="26" t="s">
        <v>191</v>
      </c>
      <c r="E722" s="25"/>
      <c r="H722" s="25">
        <v>1.5</v>
      </c>
      <c r="I722" t="s">
        <v>192</v>
      </c>
      <c r="J722">
        <f>ROUND(H722/100*K710,5)</f>
        <v>1.2906</v>
      </c>
      <c r="K722" s="25"/>
    </row>
    <row r="723" spans="1:27" x14ac:dyDescent="0.35">
      <c r="D723" s="26" t="s">
        <v>190</v>
      </c>
      <c r="E723" s="25"/>
      <c r="H723" s="25"/>
      <c r="K723" s="27">
        <f>SUM(J706:J722)</f>
        <v>203.0728</v>
      </c>
    </row>
    <row r="724" spans="1:27" x14ac:dyDescent="0.35">
      <c r="D724" s="26" t="s">
        <v>193</v>
      </c>
      <c r="E724" s="25"/>
      <c r="H724" s="25"/>
      <c r="K724" s="27">
        <f>SUM(K723:K723)</f>
        <v>203.0728</v>
      </c>
    </row>
    <row r="726" spans="1:27" ht="45" customHeight="1" x14ac:dyDescent="0.35">
      <c r="A726" s="19" t="s">
        <v>504</v>
      </c>
      <c r="B726" s="19" t="s">
        <v>52</v>
      </c>
      <c r="C726" s="1" t="s">
        <v>15</v>
      </c>
      <c r="D726" s="39" t="s">
        <v>53</v>
      </c>
      <c r="E726" s="40"/>
      <c r="F726" s="40"/>
      <c r="G726" s="1"/>
      <c r="H726" s="20" t="s">
        <v>169</v>
      </c>
      <c r="I726" s="41">
        <v>1</v>
      </c>
      <c r="J726" s="42"/>
      <c r="K726" s="21">
        <f>ROUND(K744,2)</f>
        <v>191.55</v>
      </c>
      <c r="L726" s="2" t="s">
        <v>505</v>
      </c>
      <c r="M726" s="1"/>
      <c r="N726" s="1"/>
      <c r="O726" s="1"/>
      <c r="P726" s="1"/>
      <c r="Q726" s="1"/>
      <c r="R726" s="1"/>
      <c r="S726" s="1"/>
      <c r="T726" s="1"/>
      <c r="U726" s="1"/>
      <c r="V726" s="1"/>
      <c r="W726" s="1"/>
      <c r="X726" s="1"/>
      <c r="Y726" s="1"/>
      <c r="Z726" s="1"/>
      <c r="AA726" s="1"/>
    </row>
    <row r="727" spans="1:27" x14ac:dyDescent="0.35">
      <c r="B727" s="15" t="s">
        <v>171</v>
      </c>
    </row>
    <row r="728" spans="1:27" x14ac:dyDescent="0.35">
      <c r="B728" t="s">
        <v>279</v>
      </c>
      <c r="C728" t="s">
        <v>173</v>
      </c>
      <c r="D728" t="s">
        <v>280</v>
      </c>
      <c r="E728" s="22">
        <v>1</v>
      </c>
      <c r="F728" t="s">
        <v>175</v>
      </c>
      <c r="G728" t="s">
        <v>176</v>
      </c>
      <c r="H728" s="23">
        <v>20.76</v>
      </c>
      <c r="I728" t="s">
        <v>177</v>
      </c>
      <c r="J728" s="24">
        <f>ROUND(E728/I726* H728,5)</f>
        <v>20.76</v>
      </c>
      <c r="K728" s="25"/>
    </row>
    <row r="729" spans="1:27" x14ac:dyDescent="0.35">
      <c r="B729" t="s">
        <v>252</v>
      </c>
      <c r="C729" t="s">
        <v>173</v>
      </c>
      <c r="D729" t="s">
        <v>253</v>
      </c>
      <c r="E729" s="22">
        <v>1.5</v>
      </c>
      <c r="F729" t="s">
        <v>175</v>
      </c>
      <c r="G729" t="s">
        <v>176</v>
      </c>
      <c r="H729" s="23">
        <v>19.52</v>
      </c>
      <c r="I729" t="s">
        <v>177</v>
      </c>
      <c r="J729" s="24">
        <f>ROUND(E729/I726* H729,5)</f>
        <v>29.28</v>
      </c>
      <c r="K729" s="25"/>
    </row>
    <row r="730" spans="1:27" x14ac:dyDescent="0.35">
      <c r="B730" t="s">
        <v>277</v>
      </c>
      <c r="C730" t="s">
        <v>173</v>
      </c>
      <c r="D730" t="s">
        <v>278</v>
      </c>
      <c r="E730" s="22">
        <v>1</v>
      </c>
      <c r="F730" t="s">
        <v>175</v>
      </c>
      <c r="G730" t="s">
        <v>176</v>
      </c>
      <c r="H730" s="23">
        <v>23.38</v>
      </c>
      <c r="I730" t="s">
        <v>177</v>
      </c>
      <c r="J730" s="24">
        <f>ROUND(E730/I726* H730,5)</f>
        <v>23.38</v>
      </c>
      <c r="K730" s="25"/>
    </row>
    <row r="731" spans="1:27" x14ac:dyDescent="0.35">
      <c r="D731" s="26" t="s">
        <v>178</v>
      </c>
      <c r="E731" s="25"/>
      <c r="H731" s="25"/>
      <c r="K731" s="23">
        <f>SUM(J728:J730)</f>
        <v>73.42</v>
      </c>
    </row>
    <row r="732" spans="1:27" x14ac:dyDescent="0.35">
      <c r="B732" s="15" t="s">
        <v>183</v>
      </c>
      <c r="E732" s="25"/>
      <c r="H732" s="25"/>
      <c r="K732" s="25"/>
    </row>
    <row r="733" spans="1:27" x14ac:dyDescent="0.35">
      <c r="B733" t="s">
        <v>497</v>
      </c>
      <c r="C733" t="s">
        <v>25</v>
      </c>
      <c r="D733" t="s">
        <v>498</v>
      </c>
      <c r="E733" s="22">
        <v>2</v>
      </c>
      <c r="G733" t="s">
        <v>176</v>
      </c>
      <c r="H733" s="23">
        <v>3.07</v>
      </c>
      <c r="I733" t="s">
        <v>177</v>
      </c>
      <c r="J733" s="24">
        <f>ROUND(E733* H733,5)</f>
        <v>6.14</v>
      </c>
      <c r="K733" s="25"/>
    </row>
    <row r="734" spans="1:27" x14ac:dyDescent="0.35">
      <c r="B734" t="s">
        <v>506</v>
      </c>
      <c r="C734" t="s">
        <v>15</v>
      </c>
      <c r="D734" t="s">
        <v>507</v>
      </c>
      <c r="E734" s="22">
        <v>2.0499999999999998</v>
      </c>
      <c r="G734" t="s">
        <v>176</v>
      </c>
      <c r="H734" s="23">
        <v>36.159999999999997</v>
      </c>
      <c r="I734" t="s">
        <v>177</v>
      </c>
      <c r="J734" s="24">
        <f>ROUND(E734* H734,5)</f>
        <v>74.128</v>
      </c>
      <c r="K734" s="25"/>
    </row>
    <row r="735" spans="1:27" x14ac:dyDescent="0.35">
      <c r="B735" t="s">
        <v>283</v>
      </c>
      <c r="C735" t="s">
        <v>284</v>
      </c>
      <c r="D735" t="s">
        <v>285</v>
      </c>
      <c r="E735" s="22">
        <v>0.1</v>
      </c>
      <c r="G735" t="s">
        <v>176</v>
      </c>
      <c r="H735" s="23">
        <v>14.13</v>
      </c>
      <c r="I735" t="s">
        <v>177</v>
      </c>
      <c r="J735" s="24">
        <f>ROUND(E735* H735,5)</f>
        <v>1.413</v>
      </c>
      <c r="K735" s="25"/>
    </row>
    <row r="736" spans="1:27" x14ac:dyDescent="0.35">
      <c r="B736" t="s">
        <v>499</v>
      </c>
      <c r="C736" t="s">
        <v>284</v>
      </c>
      <c r="D736" t="s">
        <v>500</v>
      </c>
      <c r="E736" s="22">
        <v>0.05</v>
      </c>
      <c r="G736" t="s">
        <v>176</v>
      </c>
      <c r="H736" s="23">
        <v>23.91</v>
      </c>
      <c r="I736" t="s">
        <v>177</v>
      </c>
      <c r="J736" s="24">
        <f>ROUND(E736* H736,5)</f>
        <v>1.1955</v>
      </c>
      <c r="K736" s="25"/>
    </row>
    <row r="737" spans="1:27" x14ac:dyDescent="0.35">
      <c r="D737" s="26" t="s">
        <v>189</v>
      </c>
      <c r="E737" s="25"/>
      <c r="H737" s="25"/>
      <c r="K737" s="23">
        <f>SUM(J733:J736)</f>
        <v>82.876499999999993</v>
      </c>
    </row>
    <row r="738" spans="1:27" x14ac:dyDescent="0.35">
      <c r="B738" s="15" t="s">
        <v>212</v>
      </c>
      <c r="E738" s="25"/>
      <c r="H738" s="25"/>
      <c r="K738" s="25"/>
    </row>
    <row r="739" spans="1:27" x14ac:dyDescent="0.35">
      <c r="B739" t="s">
        <v>213</v>
      </c>
      <c r="C739" t="s">
        <v>15</v>
      </c>
      <c r="D739" t="s">
        <v>214</v>
      </c>
      <c r="E739" s="22">
        <v>1</v>
      </c>
      <c r="G739" t="s">
        <v>176</v>
      </c>
      <c r="H739" s="23">
        <v>34.155900000000003</v>
      </c>
      <c r="I739" t="s">
        <v>177</v>
      </c>
      <c r="J739" s="24">
        <f>ROUND(E739* H739,5)</f>
        <v>34.155900000000003</v>
      </c>
      <c r="K739" s="25"/>
    </row>
    <row r="740" spans="1:27" x14ac:dyDescent="0.35">
      <c r="D740" s="26" t="s">
        <v>503</v>
      </c>
      <c r="E740" s="25"/>
      <c r="H740" s="25"/>
      <c r="K740" s="23">
        <f>SUM(J739:J739)</f>
        <v>34.155900000000003</v>
      </c>
    </row>
    <row r="741" spans="1:27" x14ac:dyDescent="0.35">
      <c r="E741" s="25"/>
      <c r="H741" s="25"/>
      <c r="K741" s="25"/>
    </row>
    <row r="742" spans="1:27" x14ac:dyDescent="0.35">
      <c r="D742" s="26" t="s">
        <v>191</v>
      </c>
      <c r="E742" s="25"/>
      <c r="H742" s="25">
        <v>1.5</v>
      </c>
      <c r="I742" t="s">
        <v>192</v>
      </c>
      <c r="J742">
        <f>ROUND(H742/100*K731,5)</f>
        <v>1.1012999999999999</v>
      </c>
      <c r="K742" s="25"/>
    </row>
    <row r="743" spans="1:27" x14ac:dyDescent="0.35">
      <c r="D743" s="26" t="s">
        <v>190</v>
      </c>
      <c r="E743" s="25"/>
      <c r="H743" s="25"/>
      <c r="K743" s="27">
        <f>SUM(J727:J742)</f>
        <v>191.55370000000002</v>
      </c>
    </row>
    <row r="744" spans="1:27" x14ac:dyDescent="0.35">
      <c r="D744" s="26" t="s">
        <v>193</v>
      </c>
      <c r="E744" s="25"/>
      <c r="H744" s="25"/>
      <c r="K744" s="27">
        <f>SUM(K743:K743)</f>
        <v>191.55370000000002</v>
      </c>
    </row>
    <row r="746" spans="1:27" ht="45" customHeight="1" x14ac:dyDescent="0.35">
      <c r="A746" s="19" t="s">
        <v>508</v>
      </c>
      <c r="B746" s="19" t="s">
        <v>34</v>
      </c>
      <c r="C746" s="1" t="s">
        <v>35</v>
      </c>
      <c r="D746" s="39" t="s">
        <v>36</v>
      </c>
      <c r="E746" s="40"/>
      <c r="F746" s="40"/>
      <c r="G746" s="1"/>
      <c r="H746" s="20" t="s">
        <v>169</v>
      </c>
      <c r="I746" s="41">
        <v>1</v>
      </c>
      <c r="J746" s="42"/>
      <c r="K746" s="21">
        <f>ROUND(K752,2)</f>
        <v>1020.72</v>
      </c>
      <c r="L746" s="2" t="s">
        <v>509</v>
      </c>
      <c r="M746" s="1"/>
      <c r="N746" s="1"/>
      <c r="O746" s="1"/>
      <c r="P746" s="1"/>
      <c r="Q746" s="1"/>
      <c r="R746" s="1"/>
      <c r="S746" s="1"/>
      <c r="T746" s="1"/>
      <c r="U746" s="1"/>
      <c r="V746" s="1"/>
      <c r="W746" s="1"/>
      <c r="X746" s="1"/>
      <c r="Y746" s="1"/>
      <c r="Z746" s="1"/>
      <c r="AA746" s="1"/>
    </row>
    <row r="747" spans="1:27" x14ac:dyDescent="0.35">
      <c r="B747" s="15" t="s">
        <v>212</v>
      </c>
    </row>
    <row r="748" spans="1:27" x14ac:dyDescent="0.35">
      <c r="B748" t="s">
        <v>245</v>
      </c>
      <c r="C748" t="s">
        <v>25</v>
      </c>
      <c r="D748" t="s">
        <v>246</v>
      </c>
      <c r="E748" s="22">
        <v>1</v>
      </c>
      <c r="G748" t="s">
        <v>176</v>
      </c>
      <c r="H748" s="23">
        <v>565.04</v>
      </c>
      <c r="I748" t="s">
        <v>177</v>
      </c>
      <c r="J748" s="24">
        <f>ROUND(E748* H748,5)</f>
        <v>565.04</v>
      </c>
      <c r="K748" s="25"/>
    </row>
    <row r="749" spans="1:27" x14ac:dyDescent="0.35">
      <c r="B749" t="s">
        <v>241</v>
      </c>
      <c r="C749" t="s">
        <v>25</v>
      </c>
      <c r="D749" t="s">
        <v>242</v>
      </c>
      <c r="E749" s="22">
        <v>1</v>
      </c>
      <c r="G749" t="s">
        <v>176</v>
      </c>
      <c r="H749" s="23">
        <v>455.68</v>
      </c>
      <c r="I749" t="s">
        <v>177</v>
      </c>
      <c r="J749" s="24">
        <f>ROUND(E749* H749,5)</f>
        <v>455.68</v>
      </c>
      <c r="K749" s="25"/>
    </row>
    <row r="750" spans="1:27" x14ac:dyDescent="0.35">
      <c r="D750" s="26" t="s">
        <v>503</v>
      </c>
      <c r="E750" s="25"/>
      <c r="H750" s="25"/>
      <c r="K750" s="23">
        <f>SUM(J748:J749)</f>
        <v>1020.72</v>
      </c>
    </row>
    <row r="751" spans="1:27" x14ac:dyDescent="0.35">
      <c r="D751" s="26" t="s">
        <v>190</v>
      </c>
      <c r="E751" s="25"/>
      <c r="H751" s="25"/>
      <c r="K751" s="27">
        <f>SUM(J747:J750)</f>
        <v>1020.72</v>
      </c>
    </row>
    <row r="752" spans="1:27" x14ac:dyDescent="0.35">
      <c r="D752" s="26" t="s">
        <v>193</v>
      </c>
      <c r="E752" s="25"/>
      <c r="H752" s="25"/>
      <c r="K752" s="27">
        <f>SUM(K751:K751)</f>
        <v>1020.72</v>
      </c>
    </row>
    <row r="754" spans="1:27" ht="45" customHeight="1" x14ac:dyDescent="0.35">
      <c r="A754" s="19" t="s">
        <v>510</v>
      </c>
      <c r="B754" s="19" t="s">
        <v>120</v>
      </c>
      <c r="C754" s="1" t="s">
        <v>15</v>
      </c>
      <c r="D754" s="39" t="s">
        <v>121</v>
      </c>
      <c r="E754" s="40"/>
      <c r="F754" s="40"/>
      <c r="G754" s="1"/>
      <c r="H754" s="20" t="s">
        <v>169</v>
      </c>
      <c r="I754" s="41">
        <v>1</v>
      </c>
      <c r="J754" s="42"/>
      <c r="K754" s="21">
        <f>ROUND(K762,2)</f>
        <v>167.3</v>
      </c>
      <c r="L754" s="2" t="s">
        <v>511</v>
      </c>
      <c r="M754" s="1"/>
      <c r="N754" s="1"/>
      <c r="O754" s="1"/>
      <c r="P754" s="1"/>
      <c r="Q754" s="1"/>
      <c r="R754" s="1"/>
      <c r="S754" s="1"/>
      <c r="T754" s="1"/>
      <c r="U754" s="1"/>
      <c r="V754" s="1"/>
      <c r="W754" s="1"/>
      <c r="X754" s="1"/>
      <c r="Y754" s="1"/>
      <c r="Z754" s="1"/>
      <c r="AA754" s="1"/>
    </row>
    <row r="755" spans="1:27" x14ac:dyDescent="0.35">
      <c r="B755" s="15" t="s">
        <v>212</v>
      </c>
    </row>
    <row r="756" spans="1:27" x14ac:dyDescent="0.35">
      <c r="B756" t="s">
        <v>288</v>
      </c>
      <c r="C756" t="s">
        <v>15</v>
      </c>
      <c r="D756" t="s">
        <v>289</v>
      </c>
      <c r="E756" s="22">
        <v>1</v>
      </c>
      <c r="G756" t="s">
        <v>176</v>
      </c>
      <c r="H756" s="23">
        <v>25.882919999999999</v>
      </c>
      <c r="I756" t="s">
        <v>177</v>
      </c>
      <c r="J756" s="24">
        <f>ROUND(E756* H756,5)</f>
        <v>25.882919999999999</v>
      </c>
      <c r="K756" s="25"/>
    </row>
    <row r="757" spans="1:27" x14ac:dyDescent="0.35">
      <c r="B757" t="s">
        <v>257</v>
      </c>
      <c r="C757" t="s">
        <v>143</v>
      </c>
      <c r="D757" t="s">
        <v>258</v>
      </c>
      <c r="E757" s="22">
        <v>0.3</v>
      </c>
      <c r="G757" t="s">
        <v>176</v>
      </c>
      <c r="H757" s="23">
        <v>299.98890999999998</v>
      </c>
      <c r="I757" t="s">
        <v>177</v>
      </c>
      <c r="J757" s="24">
        <f>ROUND(E757* H757,5)</f>
        <v>89.996669999999995</v>
      </c>
      <c r="K757" s="25"/>
    </row>
    <row r="758" spans="1:27" x14ac:dyDescent="0.35">
      <c r="B758" t="s">
        <v>249</v>
      </c>
      <c r="C758" t="s">
        <v>143</v>
      </c>
      <c r="D758" t="s">
        <v>250</v>
      </c>
      <c r="E758" s="22">
        <v>0.3</v>
      </c>
      <c r="G758" t="s">
        <v>176</v>
      </c>
      <c r="H758" s="23">
        <v>126.3066</v>
      </c>
      <c r="I758" t="s">
        <v>177</v>
      </c>
      <c r="J758" s="24">
        <f>ROUND(E758* H758,5)</f>
        <v>37.891979999999997</v>
      </c>
      <c r="K758" s="25"/>
    </row>
    <row r="759" spans="1:27" x14ac:dyDescent="0.35">
      <c r="B759" t="s">
        <v>308</v>
      </c>
      <c r="C759" t="s">
        <v>15</v>
      </c>
      <c r="D759" t="s">
        <v>309</v>
      </c>
      <c r="E759" s="22">
        <v>1</v>
      </c>
      <c r="G759" t="s">
        <v>176</v>
      </c>
      <c r="H759" s="23">
        <v>13.53116</v>
      </c>
      <c r="I759" t="s">
        <v>177</v>
      </c>
      <c r="J759" s="24">
        <f>ROUND(E759* H759,5)</f>
        <v>13.53116</v>
      </c>
      <c r="K759" s="25"/>
    </row>
    <row r="760" spans="1:27" x14ac:dyDescent="0.35">
      <c r="D760" s="26" t="s">
        <v>503</v>
      </c>
      <c r="E760" s="25"/>
      <c r="H760" s="25"/>
      <c r="K760" s="23">
        <f>SUM(J756:J759)</f>
        <v>167.30273</v>
      </c>
    </row>
    <row r="761" spans="1:27" x14ac:dyDescent="0.35">
      <c r="D761" s="26" t="s">
        <v>190</v>
      </c>
      <c r="E761" s="25"/>
      <c r="H761" s="25"/>
      <c r="K761" s="27">
        <f>SUM(J755:J760)</f>
        <v>167.30273</v>
      </c>
    </row>
    <row r="762" spans="1:27" x14ac:dyDescent="0.35">
      <c r="D762" s="26" t="s">
        <v>193</v>
      </c>
      <c r="E762" s="25"/>
      <c r="H762" s="25"/>
      <c r="K762" s="27">
        <f>SUM(K761:K761)</f>
        <v>167.30273</v>
      </c>
    </row>
    <row r="764" spans="1:27" ht="45" customHeight="1" x14ac:dyDescent="0.35">
      <c r="A764" s="19" t="s">
        <v>512</v>
      </c>
      <c r="B764" s="19" t="s">
        <v>99</v>
      </c>
      <c r="C764" s="1" t="s">
        <v>28</v>
      </c>
      <c r="D764" s="39" t="s">
        <v>100</v>
      </c>
      <c r="E764" s="40"/>
      <c r="F764" s="40"/>
      <c r="G764" s="1"/>
      <c r="H764" s="20" t="s">
        <v>169</v>
      </c>
      <c r="I764" s="41">
        <v>1</v>
      </c>
      <c r="J764" s="42"/>
      <c r="K764" s="21">
        <f>ROUND(K771,2)</f>
        <v>65.040000000000006</v>
      </c>
      <c r="L764" s="2" t="s">
        <v>513</v>
      </c>
      <c r="M764" s="1"/>
      <c r="N764" s="1"/>
      <c r="O764" s="1"/>
      <c r="P764" s="1"/>
      <c r="Q764" s="1"/>
      <c r="R764" s="1"/>
      <c r="S764" s="1"/>
      <c r="T764" s="1"/>
      <c r="U764" s="1"/>
      <c r="V764" s="1"/>
      <c r="W764" s="1"/>
      <c r="X764" s="1"/>
      <c r="Y764" s="1"/>
      <c r="Z764" s="1"/>
      <c r="AA764" s="1"/>
    </row>
    <row r="765" spans="1:27" x14ac:dyDescent="0.35">
      <c r="B765" s="15" t="s">
        <v>212</v>
      </c>
    </row>
    <row r="766" spans="1:27" x14ac:dyDescent="0.35">
      <c r="B766" t="s">
        <v>274</v>
      </c>
      <c r="C766" t="s">
        <v>28</v>
      </c>
      <c r="D766" t="s">
        <v>275</v>
      </c>
      <c r="E766" s="22">
        <v>1.5</v>
      </c>
      <c r="G766" t="s">
        <v>176</v>
      </c>
      <c r="H766" s="23">
        <v>16.35267</v>
      </c>
      <c r="I766" t="s">
        <v>177</v>
      </c>
      <c r="J766" s="24">
        <f>ROUND(E766* H766,5)</f>
        <v>24.52901</v>
      </c>
      <c r="K766" s="25"/>
    </row>
    <row r="767" spans="1:27" x14ac:dyDescent="0.35">
      <c r="B767" t="s">
        <v>265</v>
      </c>
      <c r="C767" t="s">
        <v>28</v>
      </c>
      <c r="D767" t="s">
        <v>266</v>
      </c>
      <c r="E767" s="22">
        <v>1.5</v>
      </c>
      <c r="G767" t="s">
        <v>176</v>
      </c>
      <c r="H767" s="23">
        <v>23.104179999999999</v>
      </c>
      <c r="I767" t="s">
        <v>177</v>
      </c>
      <c r="J767" s="24">
        <f>ROUND(E767* H767,5)</f>
        <v>34.656269999999999</v>
      </c>
      <c r="K767" s="25"/>
    </row>
    <row r="768" spans="1:27" x14ac:dyDescent="0.35">
      <c r="B768" t="s">
        <v>254</v>
      </c>
      <c r="C768" t="s">
        <v>28</v>
      </c>
      <c r="D768" t="s">
        <v>255</v>
      </c>
      <c r="E768" s="22">
        <v>1.5</v>
      </c>
      <c r="G768" t="s">
        <v>176</v>
      </c>
      <c r="H768" s="23">
        <v>3.9039999999999999</v>
      </c>
      <c r="I768" t="s">
        <v>177</v>
      </c>
      <c r="J768" s="24">
        <f>ROUND(E768* H768,5)</f>
        <v>5.8559999999999999</v>
      </c>
      <c r="K768" s="25"/>
    </row>
    <row r="769" spans="1:27" x14ac:dyDescent="0.35">
      <c r="D769" s="26" t="s">
        <v>503</v>
      </c>
      <c r="E769" s="25"/>
      <c r="H769" s="25"/>
      <c r="K769" s="23">
        <f>SUM(J766:J768)</f>
        <v>65.04128</v>
      </c>
    </row>
    <row r="770" spans="1:27" x14ac:dyDescent="0.35">
      <c r="D770" s="26" t="s">
        <v>190</v>
      </c>
      <c r="E770" s="25"/>
      <c r="H770" s="25"/>
      <c r="K770" s="27">
        <f>SUM(J765:J769)</f>
        <v>65.04128</v>
      </c>
    </row>
    <row r="771" spans="1:27" x14ac:dyDescent="0.35">
      <c r="D771" s="26" t="s">
        <v>193</v>
      </c>
      <c r="E771" s="25"/>
      <c r="H771" s="25"/>
      <c r="K771" s="27">
        <f>SUM(K770:K770)</f>
        <v>65.04128</v>
      </c>
    </row>
    <row r="773" spans="1:27" ht="45" customHeight="1" x14ac:dyDescent="0.35">
      <c r="A773" s="19" t="s">
        <v>514</v>
      </c>
      <c r="B773" s="19" t="s">
        <v>118</v>
      </c>
      <c r="C773" s="1" t="s">
        <v>15</v>
      </c>
      <c r="D773" s="39" t="s">
        <v>119</v>
      </c>
      <c r="E773" s="40"/>
      <c r="F773" s="40"/>
      <c r="G773" s="1"/>
      <c r="H773" s="20" t="s">
        <v>169</v>
      </c>
      <c r="I773" s="41">
        <v>1</v>
      </c>
      <c r="J773" s="42"/>
      <c r="K773" s="21">
        <f>ROUND(K779,2)</f>
        <v>38.31</v>
      </c>
      <c r="L773" s="2" t="s">
        <v>515</v>
      </c>
      <c r="M773" s="1"/>
      <c r="N773" s="1"/>
      <c r="O773" s="1"/>
      <c r="P773" s="1"/>
      <c r="Q773" s="1"/>
      <c r="R773" s="1"/>
      <c r="S773" s="1"/>
      <c r="T773" s="1"/>
      <c r="U773" s="1"/>
      <c r="V773" s="1"/>
      <c r="W773" s="1"/>
      <c r="X773" s="1"/>
      <c r="Y773" s="1"/>
      <c r="Z773" s="1"/>
      <c r="AA773" s="1"/>
    </row>
    <row r="774" spans="1:27" x14ac:dyDescent="0.35">
      <c r="B774" s="15" t="s">
        <v>212</v>
      </c>
    </row>
    <row r="775" spans="1:27" x14ac:dyDescent="0.35">
      <c r="B775" t="s">
        <v>317</v>
      </c>
      <c r="C775" t="s">
        <v>15</v>
      </c>
      <c r="D775" t="s">
        <v>318</v>
      </c>
      <c r="E775" s="22">
        <v>1.1000000000000001</v>
      </c>
      <c r="G775" t="s">
        <v>176</v>
      </c>
      <c r="H775" s="23">
        <v>31.002130000000001</v>
      </c>
      <c r="I775" t="s">
        <v>177</v>
      </c>
      <c r="J775" s="24">
        <f>ROUND(E775* H775,5)</f>
        <v>34.102339999999998</v>
      </c>
      <c r="K775" s="25"/>
    </row>
    <row r="776" spans="1:27" x14ac:dyDescent="0.35">
      <c r="B776" t="s">
        <v>126</v>
      </c>
      <c r="C776" t="s">
        <v>15</v>
      </c>
      <c r="D776" t="s">
        <v>127</v>
      </c>
      <c r="E776" s="22">
        <v>1.1000000000000001</v>
      </c>
      <c r="G776" t="s">
        <v>176</v>
      </c>
      <c r="H776" s="23">
        <v>3.8224300000000002</v>
      </c>
      <c r="I776" t="s">
        <v>177</v>
      </c>
      <c r="J776" s="24">
        <f>ROUND(E776* H776,5)</f>
        <v>4.2046700000000001</v>
      </c>
      <c r="K776" s="25"/>
    </row>
    <row r="777" spans="1:27" x14ac:dyDescent="0.35">
      <c r="D777" s="26" t="s">
        <v>503</v>
      </c>
      <c r="E777" s="25"/>
      <c r="H777" s="25"/>
      <c r="K777" s="23">
        <f>SUM(J775:J776)</f>
        <v>38.307009999999998</v>
      </c>
    </row>
    <row r="778" spans="1:27" x14ac:dyDescent="0.35">
      <c r="D778" s="26" t="s">
        <v>190</v>
      </c>
      <c r="E778" s="25"/>
      <c r="H778" s="25"/>
      <c r="K778" s="27">
        <f>SUM(J774:J777)</f>
        <v>38.307009999999998</v>
      </c>
    </row>
    <row r="779" spans="1:27" x14ac:dyDescent="0.35">
      <c r="D779" s="26" t="s">
        <v>193</v>
      </c>
      <c r="E779" s="25"/>
      <c r="H779" s="25"/>
      <c r="K779" s="27">
        <f>SUM(K778:K778)</f>
        <v>38.307009999999998</v>
      </c>
    </row>
    <row r="781" spans="1:27" ht="45" customHeight="1" x14ac:dyDescent="0.35">
      <c r="A781" s="19" t="s">
        <v>516</v>
      </c>
      <c r="B781" s="19" t="s">
        <v>107</v>
      </c>
      <c r="C781" s="1" t="s">
        <v>86</v>
      </c>
      <c r="D781" s="39" t="s">
        <v>108</v>
      </c>
      <c r="E781" s="40"/>
      <c r="F781" s="40"/>
      <c r="G781" s="1"/>
      <c r="H781" s="20" t="s">
        <v>169</v>
      </c>
      <c r="I781" s="41">
        <v>1</v>
      </c>
      <c r="J781" s="42"/>
      <c r="K781" s="21">
        <f>ROUND(K797,2)</f>
        <v>25.62</v>
      </c>
      <c r="L781" s="2" t="s">
        <v>517</v>
      </c>
      <c r="M781" s="1"/>
      <c r="N781" s="1"/>
      <c r="O781" s="1"/>
      <c r="P781" s="1"/>
      <c r="Q781" s="1"/>
      <c r="R781" s="1"/>
      <c r="S781" s="1"/>
      <c r="T781" s="1"/>
      <c r="U781" s="1"/>
      <c r="V781" s="1"/>
      <c r="W781" s="1"/>
      <c r="X781" s="1"/>
      <c r="Y781" s="1"/>
      <c r="Z781" s="1"/>
      <c r="AA781" s="1"/>
    </row>
    <row r="782" spans="1:27" x14ac:dyDescent="0.35">
      <c r="B782" s="15" t="s">
        <v>171</v>
      </c>
    </row>
    <row r="783" spans="1:27" x14ac:dyDescent="0.35">
      <c r="B783" t="s">
        <v>260</v>
      </c>
      <c r="C783" t="s">
        <v>173</v>
      </c>
      <c r="D783" t="s">
        <v>261</v>
      </c>
      <c r="E783" s="22">
        <v>0.25</v>
      </c>
      <c r="F783" t="s">
        <v>175</v>
      </c>
      <c r="G783" t="s">
        <v>176</v>
      </c>
      <c r="H783" s="23">
        <v>26.28</v>
      </c>
      <c r="I783" t="s">
        <v>177</v>
      </c>
      <c r="J783" s="24">
        <f>ROUND(E783/I781* H783,5)</f>
        <v>6.57</v>
      </c>
      <c r="K783" s="25"/>
    </row>
    <row r="784" spans="1:27" x14ac:dyDescent="0.35">
      <c r="B784" t="s">
        <v>172</v>
      </c>
      <c r="C784" t="s">
        <v>173</v>
      </c>
      <c r="D784" t="s">
        <v>174</v>
      </c>
      <c r="E784" s="22">
        <v>0.2</v>
      </c>
      <c r="F784" t="s">
        <v>175</v>
      </c>
      <c r="G784" t="s">
        <v>176</v>
      </c>
      <c r="H784" s="23">
        <v>20.190000000000001</v>
      </c>
      <c r="I784" t="s">
        <v>177</v>
      </c>
      <c r="J784" s="24">
        <f>ROUND(E784/I781* H784,5)</f>
        <v>4.0380000000000003</v>
      </c>
      <c r="K784" s="25"/>
    </row>
    <row r="785" spans="2:11" x14ac:dyDescent="0.35">
      <c r="D785" s="26" t="s">
        <v>178</v>
      </c>
      <c r="E785" s="25"/>
      <c r="H785" s="25"/>
      <c r="K785" s="23">
        <f>SUM(J783:J784)</f>
        <v>10.608000000000001</v>
      </c>
    </row>
    <row r="786" spans="2:11" x14ac:dyDescent="0.35">
      <c r="B786" s="15" t="s">
        <v>179</v>
      </c>
      <c r="E786" s="25"/>
      <c r="H786" s="25"/>
      <c r="K786" s="25"/>
    </row>
    <row r="787" spans="2:11" x14ac:dyDescent="0.35">
      <c r="B787" t="s">
        <v>469</v>
      </c>
      <c r="C787" t="s">
        <v>173</v>
      </c>
      <c r="D787" t="s">
        <v>470</v>
      </c>
      <c r="E787" s="22">
        <v>0.25</v>
      </c>
      <c r="F787" t="s">
        <v>175</v>
      </c>
      <c r="G787" t="s">
        <v>176</v>
      </c>
      <c r="H787" s="23">
        <v>3.84</v>
      </c>
      <c r="I787" t="s">
        <v>177</v>
      </c>
      <c r="J787" s="24">
        <f>ROUND(E787/I781* H787,5)</f>
        <v>0.96</v>
      </c>
      <c r="K787" s="25"/>
    </row>
    <row r="788" spans="2:11" x14ac:dyDescent="0.35">
      <c r="D788" s="26" t="s">
        <v>182</v>
      </c>
      <c r="E788" s="25"/>
      <c r="H788" s="25"/>
      <c r="K788" s="23">
        <f>SUM(J787:J787)</f>
        <v>0.96</v>
      </c>
    </row>
    <row r="789" spans="2:11" x14ac:dyDescent="0.35">
      <c r="B789" s="15" t="s">
        <v>183</v>
      </c>
      <c r="E789" s="25"/>
      <c r="H789" s="25"/>
      <c r="K789" s="25"/>
    </row>
    <row r="790" spans="2:11" x14ac:dyDescent="0.35">
      <c r="B790" t="s">
        <v>518</v>
      </c>
      <c r="C790" t="s">
        <v>200</v>
      </c>
      <c r="D790" t="s">
        <v>519</v>
      </c>
      <c r="E790" s="22">
        <v>0.3</v>
      </c>
      <c r="G790" t="s">
        <v>176</v>
      </c>
      <c r="H790" s="23">
        <v>17.12</v>
      </c>
      <c r="I790" t="s">
        <v>177</v>
      </c>
      <c r="J790" s="24">
        <f>ROUND(E790* H790,5)</f>
        <v>5.1360000000000001</v>
      </c>
      <c r="K790" s="25"/>
    </row>
    <row r="791" spans="2:11" x14ac:dyDescent="0.35">
      <c r="D791" s="26" t="s">
        <v>189</v>
      </c>
      <c r="E791" s="25"/>
      <c r="H791" s="25"/>
      <c r="K791" s="23">
        <f>SUM(J790:J790)</f>
        <v>5.1360000000000001</v>
      </c>
    </row>
    <row r="792" spans="2:11" x14ac:dyDescent="0.35">
      <c r="B792" s="15" t="s">
        <v>212</v>
      </c>
      <c r="E792" s="25"/>
      <c r="H792" s="25"/>
      <c r="K792" s="25"/>
    </row>
    <row r="793" spans="2:11" x14ac:dyDescent="0.35">
      <c r="B793" t="s">
        <v>295</v>
      </c>
      <c r="C793" t="s">
        <v>15</v>
      </c>
      <c r="D793" t="s">
        <v>296</v>
      </c>
      <c r="E793" s="22">
        <v>1</v>
      </c>
      <c r="G793" t="s">
        <v>176</v>
      </c>
      <c r="H793" s="23">
        <v>8.7535000000000007</v>
      </c>
      <c r="I793" t="s">
        <v>177</v>
      </c>
      <c r="J793" s="24">
        <f>ROUND(E793* H793,5)</f>
        <v>8.7535000000000007</v>
      </c>
      <c r="K793" s="25"/>
    </row>
    <row r="794" spans="2:11" x14ac:dyDescent="0.35">
      <c r="E794" s="25"/>
      <c r="H794" s="25"/>
      <c r="K794" s="25"/>
    </row>
    <row r="795" spans="2:11" x14ac:dyDescent="0.35">
      <c r="D795" s="26" t="s">
        <v>191</v>
      </c>
      <c r="E795" s="25"/>
      <c r="H795" s="25">
        <v>1.5</v>
      </c>
      <c r="I795" t="s">
        <v>192</v>
      </c>
      <c r="J795">
        <f>ROUND(H795/100*K785,5)</f>
        <v>0.15912000000000001</v>
      </c>
      <c r="K795" s="25"/>
    </row>
    <row r="796" spans="2:11" x14ac:dyDescent="0.35">
      <c r="D796" s="26" t="s">
        <v>190</v>
      </c>
      <c r="E796" s="25"/>
      <c r="H796" s="25"/>
      <c r="K796" s="27">
        <f>SUM(J782:J795)</f>
        <v>25.616620000000005</v>
      </c>
    </row>
    <row r="797" spans="2:11" x14ac:dyDescent="0.35">
      <c r="D797" s="26" t="s">
        <v>193</v>
      </c>
      <c r="E797" s="25"/>
      <c r="H797" s="25"/>
      <c r="K797" s="27">
        <f>SUM(K796:K796)</f>
        <v>25.616620000000005</v>
      </c>
    </row>
  </sheetData>
  <sheetProtection sheet="1"/>
  <mergeCells count="139">
    <mergeCell ref="A1:K1"/>
    <mergeCell ref="A2:K2"/>
    <mergeCell ref="A3:K3"/>
    <mergeCell ref="A4:K4"/>
    <mergeCell ref="A6:K6"/>
    <mergeCell ref="D11:F11"/>
    <mergeCell ref="I11:J11"/>
    <mergeCell ref="D26:F26"/>
    <mergeCell ref="I26:J26"/>
    <mergeCell ref="D43:F43"/>
    <mergeCell ref="I43:J43"/>
    <mergeCell ref="D60:F60"/>
    <mergeCell ref="I60:J60"/>
    <mergeCell ref="D65:F65"/>
    <mergeCell ref="I65:J65"/>
    <mergeCell ref="D79:F79"/>
    <mergeCell ref="I79:J79"/>
    <mergeCell ref="D93:F93"/>
    <mergeCell ref="I93:J93"/>
    <mergeCell ref="D106:F106"/>
    <mergeCell ref="I106:J106"/>
    <mergeCell ref="D113:F113"/>
    <mergeCell ref="I113:J113"/>
    <mergeCell ref="D120:F120"/>
    <mergeCell ref="I120:J120"/>
    <mergeCell ref="D129:F129"/>
    <mergeCell ref="I129:J129"/>
    <mergeCell ref="D136:F136"/>
    <mergeCell ref="I136:J136"/>
    <mergeCell ref="D152:F152"/>
    <mergeCell ref="I152:J152"/>
    <mergeCell ref="D167:F167"/>
    <mergeCell ref="I167:J167"/>
    <mergeCell ref="D182:F182"/>
    <mergeCell ref="I182:J182"/>
    <mergeCell ref="D199:F199"/>
    <mergeCell ref="I199:J199"/>
    <mergeCell ref="D217:F217"/>
    <mergeCell ref="I217:J217"/>
    <mergeCell ref="D232:F232"/>
    <mergeCell ref="I232:J232"/>
    <mergeCell ref="D251:F251"/>
    <mergeCell ref="I251:J251"/>
    <mergeCell ref="D264:F264"/>
    <mergeCell ref="I264:J264"/>
    <mergeCell ref="D278:F278"/>
    <mergeCell ref="I278:J278"/>
    <mergeCell ref="D292:F292"/>
    <mergeCell ref="I292:J292"/>
    <mergeCell ref="D305:F305"/>
    <mergeCell ref="I305:J305"/>
    <mergeCell ref="D312:F312"/>
    <mergeCell ref="I312:J312"/>
    <mergeCell ref="D319:F319"/>
    <mergeCell ref="I319:J319"/>
    <mergeCell ref="D326:F326"/>
    <mergeCell ref="I326:J326"/>
    <mergeCell ref="D339:F339"/>
    <mergeCell ref="I339:J339"/>
    <mergeCell ref="D350:F350"/>
    <mergeCell ref="I350:J350"/>
    <mergeCell ref="D360:F360"/>
    <mergeCell ref="I360:J360"/>
    <mergeCell ref="D373:F373"/>
    <mergeCell ref="I373:J373"/>
    <mergeCell ref="D382:F382"/>
    <mergeCell ref="I382:J382"/>
    <mergeCell ref="D394:F394"/>
    <mergeCell ref="I394:J394"/>
    <mergeCell ref="D401:F401"/>
    <mergeCell ref="I401:J401"/>
    <mergeCell ref="D408:F408"/>
    <mergeCell ref="I408:J408"/>
    <mergeCell ref="D415:F415"/>
    <mergeCell ref="I415:J415"/>
    <mergeCell ref="D430:F430"/>
    <mergeCell ref="I430:J430"/>
    <mergeCell ref="D449:F449"/>
    <mergeCell ref="I449:J449"/>
    <mergeCell ref="D464:F464"/>
    <mergeCell ref="I464:J464"/>
    <mergeCell ref="D473:F473"/>
    <mergeCell ref="I473:J473"/>
    <mergeCell ref="D487:F487"/>
    <mergeCell ref="I487:J487"/>
    <mergeCell ref="D502:F502"/>
    <mergeCell ref="I502:J502"/>
    <mergeCell ref="D515:F515"/>
    <mergeCell ref="I515:J515"/>
    <mergeCell ref="D524:F524"/>
    <mergeCell ref="I524:J524"/>
    <mergeCell ref="D533:F533"/>
    <mergeCell ref="I533:J533"/>
    <mergeCell ref="D549:F549"/>
    <mergeCell ref="I549:J549"/>
    <mergeCell ref="D562:F562"/>
    <mergeCell ref="I562:J562"/>
    <mergeCell ref="D576:F576"/>
    <mergeCell ref="I576:J576"/>
    <mergeCell ref="D593:F593"/>
    <mergeCell ref="I593:J593"/>
    <mergeCell ref="D609:F609"/>
    <mergeCell ref="I609:J609"/>
    <mergeCell ref="D616:F616"/>
    <mergeCell ref="I616:J616"/>
    <mergeCell ref="D630:F630"/>
    <mergeCell ref="I630:J630"/>
    <mergeCell ref="D631:F631"/>
    <mergeCell ref="I631:J631"/>
    <mergeCell ref="D632:F632"/>
    <mergeCell ref="I632:J632"/>
    <mergeCell ref="D633:F633"/>
    <mergeCell ref="I633:J633"/>
    <mergeCell ref="D634:F634"/>
    <mergeCell ref="I634:J634"/>
    <mergeCell ref="D635:F635"/>
    <mergeCell ref="I635:J635"/>
    <mergeCell ref="D649:F649"/>
    <mergeCell ref="I649:J649"/>
    <mergeCell ref="D663:F663"/>
    <mergeCell ref="I663:J663"/>
    <mergeCell ref="D678:F678"/>
    <mergeCell ref="I678:J678"/>
    <mergeCell ref="D693:F693"/>
    <mergeCell ref="I693:J693"/>
    <mergeCell ref="D705:F705"/>
    <mergeCell ref="I705:J705"/>
    <mergeCell ref="D726:F726"/>
    <mergeCell ref="I726:J726"/>
    <mergeCell ref="D746:F746"/>
    <mergeCell ref="I746:J746"/>
    <mergeCell ref="D754:F754"/>
    <mergeCell ref="I754:J754"/>
    <mergeCell ref="D764:F764"/>
    <mergeCell ref="I764:J764"/>
    <mergeCell ref="D773:F773"/>
    <mergeCell ref="I773:J773"/>
    <mergeCell ref="D781:F781"/>
    <mergeCell ref="I781:J781"/>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4"/>
  <sheetViews>
    <sheetView workbookViewId="0">
      <pane ySplit="8" topLeftCell="A9" activePane="bottomLeft" state="frozenSplit"/>
      <selection pane="bottomLeft"/>
    </sheetView>
  </sheetViews>
  <sheetFormatPr defaultColWidth="9.1796875" defaultRowHeight="14.5" x14ac:dyDescent="0.35"/>
  <cols>
    <col min="1" max="1" width="14.7265625" customWidth="1"/>
    <col min="2" max="2" width="6.1796875" customWidth="1"/>
    <col min="3" max="3" width="65.7265625" customWidth="1"/>
    <col min="4" max="4" width="13.7265625" customWidth="1"/>
    <col min="5" max="5" width="65.7265625" customWidth="1"/>
    <col min="6" max="7" width="13.7265625" customWidth="1"/>
  </cols>
  <sheetData>
    <row r="1" spans="1:7" x14ac:dyDescent="0.35">
      <c r="A1" s="43" t="s">
        <v>0</v>
      </c>
      <c r="B1" s="43" t="s">
        <v>0</v>
      </c>
      <c r="C1" s="43" t="s">
        <v>0</v>
      </c>
      <c r="D1" s="43" t="s">
        <v>0</v>
      </c>
    </row>
    <row r="2" spans="1:7" x14ac:dyDescent="0.35">
      <c r="A2" s="43" t="s">
        <v>1</v>
      </c>
      <c r="B2" s="43" t="s">
        <v>1</v>
      </c>
      <c r="C2" s="43" t="s">
        <v>1</v>
      </c>
      <c r="D2" s="43" t="s">
        <v>1</v>
      </c>
    </row>
    <row r="3" spans="1:7" x14ac:dyDescent="0.35">
      <c r="A3" s="44">
        <v>44287</v>
      </c>
      <c r="B3" s="44">
        <v>44287</v>
      </c>
      <c r="C3" s="44">
        <v>44287</v>
      </c>
      <c r="D3" s="44">
        <v>44287</v>
      </c>
    </row>
    <row r="4" spans="1:7" x14ac:dyDescent="0.35">
      <c r="A4" s="43"/>
      <c r="B4" s="43"/>
      <c r="C4" s="43"/>
      <c r="D4" s="43"/>
    </row>
    <row r="6" spans="1:7" ht="18.5" x14ac:dyDescent="0.45">
      <c r="A6" s="45" t="s">
        <v>160</v>
      </c>
      <c r="B6" s="45" t="s">
        <v>160</v>
      </c>
      <c r="C6" s="45" t="s">
        <v>160</v>
      </c>
      <c r="D6" s="45" t="s">
        <v>160</v>
      </c>
    </row>
    <row r="8" spans="1:7" x14ac:dyDescent="0.35">
      <c r="A8" s="18" t="s">
        <v>162</v>
      </c>
      <c r="B8" s="18" t="s">
        <v>163</v>
      </c>
      <c r="C8" s="18" t="s">
        <v>164</v>
      </c>
      <c r="D8" s="18" t="s">
        <v>3</v>
      </c>
      <c r="E8" s="18" t="s">
        <v>165</v>
      </c>
      <c r="F8" s="18" t="s">
        <v>520</v>
      </c>
      <c r="G8" s="18" t="s">
        <v>521</v>
      </c>
    </row>
    <row r="10" spans="1:7" x14ac:dyDescent="0.35">
      <c r="A10" s="17" t="s">
        <v>171</v>
      </c>
    </row>
    <row r="11" spans="1:7" x14ac:dyDescent="0.35">
      <c r="A11" t="s">
        <v>298</v>
      </c>
      <c r="B11" t="s">
        <v>173</v>
      </c>
      <c r="C11" t="s">
        <v>299</v>
      </c>
      <c r="D11" s="23">
        <v>23.38</v>
      </c>
      <c r="E11" t="s">
        <v>299</v>
      </c>
      <c r="F11" s="29">
        <v>0</v>
      </c>
      <c r="G11" s="29">
        <v>0</v>
      </c>
    </row>
    <row r="12" spans="1:7" x14ac:dyDescent="0.35">
      <c r="A12" t="s">
        <v>260</v>
      </c>
      <c r="B12" t="s">
        <v>173</v>
      </c>
      <c r="C12" t="s">
        <v>261</v>
      </c>
      <c r="D12" s="23">
        <v>26.28</v>
      </c>
      <c r="E12" t="s">
        <v>261</v>
      </c>
      <c r="F12" s="29">
        <v>0</v>
      </c>
      <c r="G12" s="29">
        <v>0</v>
      </c>
    </row>
    <row r="13" spans="1:7" x14ac:dyDescent="0.35">
      <c r="A13" t="s">
        <v>277</v>
      </c>
      <c r="B13" t="s">
        <v>173</v>
      </c>
      <c r="C13" t="s">
        <v>278</v>
      </c>
      <c r="D13" s="23">
        <v>23.38</v>
      </c>
      <c r="E13" t="s">
        <v>278</v>
      </c>
      <c r="F13" s="29">
        <v>0</v>
      </c>
      <c r="G13" s="29">
        <v>0</v>
      </c>
    </row>
    <row r="14" spans="1:7" x14ac:dyDescent="0.35">
      <c r="A14" t="s">
        <v>216</v>
      </c>
      <c r="B14" t="s">
        <v>173</v>
      </c>
      <c r="C14" t="s">
        <v>217</v>
      </c>
      <c r="D14" s="23">
        <v>23.8</v>
      </c>
      <c r="E14" t="s">
        <v>217</v>
      </c>
      <c r="F14" s="29">
        <v>0</v>
      </c>
      <c r="G14" s="29">
        <v>0</v>
      </c>
    </row>
    <row r="15" spans="1:7" x14ac:dyDescent="0.35">
      <c r="A15" t="s">
        <v>229</v>
      </c>
      <c r="B15" t="s">
        <v>173</v>
      </c>
      <c r="C15" t="s">
        <v>230</v>
      </c>
      <c r="D15" s="23">
        <v>23.38</v>
      </c>
      <c r="E15" t="s">
        <v>230</v>
      </c>
      <c r="F15" s="29">
        <v>0</v>
      </c>
      <c r="G15" s="29">
        <v>0</v>
      </c>
    </row>
    <row r="16" spans="1:7" x14ac:dyDescent="0.35">
      <c r="A16" t="s">
        <v>449</v>
      </c>
      <c r="B16" t="s">
        <v>173</v>
      </c>
      <c r="C16" t="s">
        <v>450</v>
      </c>
      <c r="D16" s="23">
        <v>24.16</v>
      </c>
      <c r="E16" t="s">
        <v>450</v>
      </c>
      <c r="F16" s="29">
        <v>0</v>
      </c>
      <c r="G16" s="29">
        <v>0</v>
      </c>
    </row>
    <row r="17" spans="1:7" x14ac:dyDescent="0.35">
      <c r="A17" t="s">
        <v>344</v>
      </c>
      <c r="B17" t="s">
        <v>173</v>
      </c>
      <c r="C17" t="s">
        <v>345</v>
      </c>
      <c r="D17" s="23">
        <v>24.16</v>
      </c>
      <c r="E17" t="s">
        <v>345</v>
      </c>
      <c r="F17" s="29">
        <v>0</v>
      </c>
      <c r="G17" s="29">
        <v>0</v>
      </c>
    </row>
    <row r="18" spans="1:7" x14ac:dyDescent="0.35">
      <c r="A18" t="s">
        <v>279</v>
      </c>
      <c r="B18" t="s">
        <v>173</v>
      </c>
      <c r="C18" t="s">
        <v>280</v>
      </c>
      <c r="D18" s="23">
        <v>20.76</v>
      </c>
      <c r="E18" t="s">
        <v>280</v>
      </c>
      <c r="F18" s="29">
        <v>0</v>
      </c>
      <c r="G18" s="29">
        <v>0</v>
      </c>
    </row>
    <row r="19" spans="1:7" x14ac:dyDescent="0.35">
      <c r="A19" t="s">
        <v>218</v>
      </c>
      <c r="B19" t="s">
        <v>173</v>
      </c>
      <c r="C19" t="s">
        <v>219</v>
      </c>
      <c r="D19" s="23">
        <v>20.92</v>
      </c>
      <c r="E19" t="s">
        <v>219</v>
      </c>
      <c r="F19" s="29">
        <v>0</v>
      </c>
      <c r="G19" s="29">
        <v>0</v>
      </c>
    </row>
    <row r="20" spans="1:7" x14ac:dyDescent="0.35">
      <c r="A20" t="s">
        <v>227</v>
      </c>
      <c r="B20" t="s">
        <v>173</v>
      </c>
      <c r="C20" t="s">
        <v>228</v>
      </c>
      <c r="D20" s="23">
        <v>20.76</v>
      </c>
      <c r="E20" t="s">
        <v>228</v>
      </c>
      <c r="F20" s="29">
        <v>0</v>
      </c>
      <c r="G20" s="29">
        <v>0</v>
      </c>
    </row>
    <row r="21" spans="1:7" x14ac:dyDescent="0.35">
      <c r="A21" t="s">
        <v>342</v>
      </c>
      <c r="B21" t="s">
        <v>173</v>
      </c>
      <c r="C21" t="s">
        <v>343</v>
      </c>
      <c r="D21" s="23">
        <v>20.76</v>
      </c>
      <c r="E21" t="s">
        <v>343</v>
      </c>
      <c r="F21" s="29">
        <v>0</v>
      </c>
      <c r="G21" s="29">
        <v>0</v>
      </c>
    </row>
    <row r="22" spans="1:7" x14ac:dyDescent="0.35">
      <c r="A22" t="s">
        <v>252</v>
      </c>
      <c r="B22" t="s">
        <v>173</v>
      </c>
      <c r="C22" t="s">
        <v>253</v>
      </c>
      <c r="D22" s="23">
        <v>19.52</v>
      </c>
      <c r="E22" t="s">
        <v>253</v>
      </c>
      <c r="F22" s="29">
        <v>0</v>
      </c>
      <c r="G22" s="29">
        <v>0</v>
      </c>
    </row>
    <row r="23" spans="1:7" x14ac:dyDescent="0.35">
      <c r="A23" t="s">
        <v>172</v>
      </c>
      <c r="B23" t="s">
        <v>173</v>
      </c>
      <c r="C23" t="s">
        <v>174</v>
      </c>
      <c r="D23" s="23">
        <v>20.190000000000001</v>
      </c>
      <c r="E23" t="s">
        <v>174</v>
      </c>
      <c r="F23" s="29">
        <v>0</v>
      </c>
      <c r="G23" s="29">
        <v>0</v>
      </c>
    </row>
    <row r="24" spans="1:7" x14ac:dyDescent="0.35">
      <c r="A24" t="s">
        <v>326</v>
      </c>
      <c r="B24" t="s">
        <v>173</v>
      </c>
      <c r="C24" t="s">
        <v>327</v>
      </c>
      <c r="D24" s="23">
        <v>23.38</v>
      </c>
      <c r="E24" t="s">
        <v>522</v>
      </c>
      <c r="F24" s="29">
        <v>0</v>
      </c>
      <c r="G24" s="29">
        <v>0</v>
      </c>
    </row>
    <row r="25" spans="1:7" x14ac:dyDescent="0.35">
      <c r="A25" t="s">
        <v>328</v>
      </c>
      <c r="B25" t="s">
        <v>173</v>
      </c>
      <c r="C25" t="s">
        <v>329</v>
      </c>
      <c r="D25" s="23">
        <v>19.52</v>
      </c>
      <c r="E25" t="s">
        <v>523</v>
      </c>
      <c r="F25" s="29">
        <v>0</v>
      </c>
      <c r="G25" s="29">
        <v>0</v>
      </c>
    </row>
    <row r="26" spans="1:7" x14ac:dyDescent="0.35">
      <c r="A26" s="17" t="s">
        <v>179</v>
      </c>
    </row>
    <row r="27" spans="1:7" x14ac:dyDescent="0.35">
      <c r="A27" t="s">
        <v>362</v>
      </c>
      <c r="B27" t="s">
        <v>173</v>
      </c>
      <c r="C27" t="s">
        <v>363</v>
      </c>
      <c r="D27" s="23">
        <v>14.87</v>
      </c>
      <c r="E27" t="s">
        <v>524</v>
      </c>
      <c r="F27" s="29">
        <v>0</v>
      </c>
      <c r="G27" s="29">
        <v>0</v>
      </c>
    </row>
    <row r="28" spans="1:7" x14ac:dyDescent="0.35">
      <c r="A28" t="s">
        <v>370</v>
      </c>
      <c r="B28" t="s">
        <v>173</v>
      </c>
      <c r="C28" t="s">
        <v>371</v>
      </c>
      <c r="D28" s="23">
        <v>15.65</v>
      </c>
      <c r="E28" t="s">
        <v>525</v>
      </c>
      <c r="F28" s="29">
        <v>0</v>
      </c>
      <c r="G28" s="29">
        <v>0</v>
      </c>
    </row>
    <row r="29" spans="1:7" x14ac:dyDescent="0.35">
      <c r="A29" t="s">
        <v>346</v>
      </c>
      <c r="B29" t="s">
        <v>173</v>
      </c>
      <c r="C29" t="s">
        <v>347</v>
      </c>
      <c r="D29" s="23">
        <v>32.21</v>
      </c>
      <c r="E29" t="s">
        <v>526</v>
      </c>
      <c r="F29" s="29">
        <v>0</v>
      </c>
      <c r="G29" s="29">
        <v>0</v>
      </c>
    </row>
    <row r="30" spans="1:7" x14ac:dyDescent="0.35">
      <c r="A30" t="s">
        <v>291</v>
      </c>
      <c r="B30" t="s">
        <v>173</v>
      </c>
      <c r="C30" t="s">
        <v>292</v>
      </c>
      <c r="D30" s="23">
        <v>1.42</v>
      </c>
      <c r="E30" t="s">
        <v>527</v>
      </c>
      <c r="F30" s="29">
        <v>0</v>
      </c>
      <c r="G30" s="29">
        <v>0</v>
      </c>
    </row>
    <row r="31" spans="1:7" x14ac:dyDescent="0.35">
      <c r="A31" t="s">
        <v>180</v>
      </c>
      <c r="B31" t="s">
        <v>173</v>
      </c>
      <c r="C31" t="s">
        <v>181</v>
      </c>
      <c r="D31" s="23">
        <v>1.92</v>
      </c>
      <c r="E31" t="s">
        <v>528</v>
      </c>
      <c r="F31" s="29">
        <v>0</v>
      </c>
      <c r="G31" s="29">
        <v>0</v>
      </c>
    </row>
    <row r="32" spans="1:7" x14ac:dyDescent="0.35">
      <c r="A32" t="s">
        <v>376</v>
      </c>
      <c r="B32" t="s">
        <v>143</v>
      </c>
      <c r="C32" t="s">
        <v>377</v>
      </c>
      <c r="D32" s="23">
        <v>18.239999999999998</v>
      </c>
      <c r="E32" t="s">
        <v>529</v>
      </c>
      <c r="F32" s="29">
        <v>0</v>
      </c>
      <c r="G32" s="29">
        <v>0</v>
      </c>
    </row>
    <row r="33" spans="1:7" x14ac:dyDescent="0.35">
      <c r="A33" t="s">
        <v>395</v>
      </c>
      <c r="B33" t="s">
        <v>173</v>
      </c>
      <c r="C33" t="s">
        <v>396</v>
      </c>
      <c r="D33" s="23">
        <v>3.35</v>
      </c>
      <c r="E33" t="s">
        <v>396</v>
      </c>
      <c r="F33" s="29">
        <v>0</v>
      </c>
      <c r="G33" s="29">
        <v>0</v>
      </c>
    </row>
    <row r="34" spans="1:7" x14ac:dyDescent="0.35">
      <c r="A34" t="s">
        <v>419</v>
      </c>
      <c r="B34" t="s">
        <v>173</v>
      </c>
      <c r="C34" t="s">
        <v>420</v>
      </c>
      <c r="D34" s="23">
        <v>2.9</v>
      </c>
      <c r="E34" t="s">
        <v>530</v>
      </c>
      <c r="F34" s="29">
        <v>0</v>
      </c>
      <c r="G34" s="29">
        <v>0</v>
      </c>
    </row>
    <row r="35" spans="1:7" x14ac:dyDescent="0.35">
      <c r="A35" t="s">
        <v>354</v>
      </c>
      <c r="B35" t="s">
        <v>173</v>
      </c>
      <c r="C35" t="s">
        <v>355</v>
      </c>
      <c r="D35" s="23">
        <v>26</v>
      </c>
      <c r="E35" t="s">
        <v>531</v>
      </c>
      <c r="F35" s="29">
        <v>0</v>
      </c>
      <c r="G35" s="29">
        <v>0</v>
      </c>
    </row>
    <row r="36" spans="1:7" x14ac:dyDescent="0.35">
      <c r="A36" t="s">
        <v>358</v>
      </c>
      <c r="B36" t="s">
        <v>25</v>
      </c>
      <c r="C36" t="s">
        <v>359</v>
      </c>
      <c r="D36" s="23">
        <v>180</v>
      </c>
      <c r="E36" t="s">
        <v>359</v>
      </c>
      <c r="F36" s="29">
        <v>0</v>
      </c>
      <c r="G36" s="29">
        <v>0</v>
      </c>
    </row>
    <row r="37" spans="1:7" x14ac:dyDescent="0.35">
      <c r="A37" t="s">
        <v>300</v>
      </c>
      <c r="B37" t="s">
        <v>173</v>
      </c>
      <c r="C37" t="s">
        <v>301</v>
      </c>
      <c r="D37" s="23">
        <v>15.09</v>
      </c>
      <c r="E37" t="s">
        <v>532</v>
      </c>
      <c r="F37" s="29">
        <v>0</v>
      </c>
      <c r="G37" s="29">
        <v>0</v>
      </c>
    </row>
    <row r="38" spans="1:7" x14ac:dyDescent="0.35">
      <c r="A38" t="s">
        <v>302</v>
      </c>
      <c r="B38" t="s">
        <v>173</v>
      </c>
      <c r="C38" t="s">
        <v>303</v>
      </c>
      <c r="D38" s="23">
        <v>4.3</v>
      </c>
      <c r="E38" t="s">
        <v>533</v>
      </c>
      <c r="F38" s="29">
        <v>0</v>
      </c>
      <c r="G38" s="29">
        <v>0</v>
      </c>
    </row>
    <row r="39" spans="1:7" x14ac:dyDescent="0.35">
      <c r="A39" t="s">
        <v>469</v>
      </c>
      <c r="B39" t="s">
        <v>173</v>
      </c>
      <c r="C39" t="s">
        <v>470</v>
      </c>
      <c r="D39" s="23">
        <v>3.84</v>
      </c>
      <c r="E39" t="s">
        <v>470</v>
      </c>
      <c r="F39" s="29">
        <v>0</v>
      </c>
      <c r="G39" s="29">
        <v>0</v>
      </c>
    </row>
    <row r="40" spans="1:7" x14ac:dyDescent="0.35">
      <c r="A40" t="s">
        <v>493</v>
      </c>
      <c r="B40" t="s">
        <v>173</v>
      </c>
      <c r="C40" t="s">
        <v>494</v>
      </c>
      <c r="D40" s="23">
        <v>21.93</v>
      </c>
      <c r="E40" t="s">
        <v>494</v>
      </c>
      <c r="F40" s="29">
        <v>0</v>
      </c>
      <c r="G40" s="29">
        <v>0</v>
      </c>
    </row>
    <row r="41" spans="1:7" x14ac:dyDescent="0.35">
      <c r="A41" t="s">
        <v>435</v>
      </c>
      <c r="B41" t="s">
        <v>25</v>
      </c>
      <c r="C41" t="s">
        <v>436</v>
      </c>
      <c r="D41" s="23">
        <v>350</v>
      </c>
      <c r="E41" t="s">
        <v>534</v>
      </c>
      <c r="F41" s="29">
        <v>0</v>
      </c>
      <c r="G41" s="29">
        <v>0</v>
      </c>
    </row>
    <row r="42" spans="1:7" x14ac:dyDescent="0.35">
      <c r="A42" s="17" t="s">
        <v>183</v>
      </c>
    </row>
    <row r="43" spans="1:7" x14ac:dyDescent="0.35">
      <c r="A43" t="s">
        <v>197</v>
      </c>
      <c r="B43" t="s">
        <v>143</v>
      </c>
      <c r="C43" t="s">
        <v>198</v>
      </c>
      <c r="D43" s="23">
        <v>1.88</v>
      </c>
      <c r="E43" t="s">
        <v>198</v>
      </c>
      <c r="F43" s="29">
        <v>0</v>
      </c>
      <c r="G43" s="29">
        <v>0</v>
      </c>
    </row>
    <row r="44" spans="1:7" x14ac:dyDescent="0.35">
      <c r="A44" t="s">
        <v>304</v>
      </c>
      <c r="B44" t="s">
        <v>239</v>
      </c>
      <c r="C44" t="s">
        <v>305</v>
      </c>
      <c r="D44" s="23">
        <v>0.32</v>
      </c>
      <c r="E44" t="s">
        <v>535</v>
      </c>
      <c r="F44" s="29">
        <v>0</v>
      </c>
      <c r="G44" s="29">
        <v>0</v>
      </c>
    </row>
    <row r="45" spans="1:7" x14ac:dyDescent="0.35">
      <c r="A45" t="s">
        <v>187</v>
      </c>
      <c r="B45" t="s">
        <v>185</v>
      </c>
      <c r="C45" t="s">
        <v>188</v>
      </c>
      <c r="D45" s="23">
        <v>17.37</v>
      </c>
      <c r="E45" t="s">
        <v>536</v>
      </c>
      <c r="F45" s="29">
        <v>0</v>
      </c>
      <c r="G45" s="29">
        <v>0</v>
      </c>
    </row>
    <row r="46" spans="1:7" x14ac:dyDescent="0.35">
      <c r="A46" t="s">
        <v>306</v>
      </c>
      <c r="B46" t="s">
        <v>185</v>
      </c>
      <c r="C46" t="s">
        <v>307</v>
      </c>
      <c r="D46" s="23">
        <v>17</v>
      </c>
      <c r="E46" t="s">
        <v>537</v>
      </c>
      <c r="F46" s="29">
        <v>0</v>
      </c>
      <c r="G46" s="29">
        <v>0</v>
      </c>
    </row>
    <row r="47" spans="1:7" x14ac:dyDescent="0.35">
      <c r="A47" t="s">
        <v>205</v>
      </c>
      <c r="B47" t="s">
        <v>143</v>
      </c>
      <c r="C47" t="s">
        <v>206</v>
      </c>
      <c r="D47" s="23">
        <v>51.42</v>
      </c>
      <c r="E47" t="s">
        <v>538</v>
      </c>
      <c r="F47" s="29">
        <v>0</v>
      </c>
      <c r="G47" s="29">
        <v>0</v>
      </c>
    </row>
    <row r="48" spans="1:7" x14ac:dyDescent="0.35">
      <c r="A48" t="s">
        <v>184</v>
      </c>
      <c r="B48" t="s">
        <v>185</v>
      </c>
      <c r="C48" t="s">
        <v>186</v>
      </c>
      <c r="D48" s="23">
        <v>116.11</v>
      </c>
      <c r="E48" t="s">
        <v>539</v>
      </c>
      <c r="F48" s="29">
        <v>0</v>
      </c>
      <c r="G48" s="29">
        <v>0</v>
      </c>
    </row>
    <row r="49" spans="1:7" x14ac:dyDescent="0.35">
      <c r="A49" t="s">
        <v>207</v>
      </c>
      <c r="B49" t="s">
        <v>200</v>
      </c>
      <c r="C49" t="s">
        <v>208</v>
      </c>
      <c r="D49" s="23">
        <v>1.52</v>
      </c>
      <c r="E49" t="s">
        <v>540</v>
      </c>
      <c r="F49" s="29">
        <v>0</v>
      </c>
      <c r="G49" s="29">
        <v>0</v>
      </c>
    </row>
    <row r="50" spans="1:7" x14ac:dyDescent="0.35">
      <c r="A50" t="s">
        <v>199</v>
      </c>
      <c r="B50" t="s">
        <v>200</v>
      </c>
      <c r="C50" t="s">
        <v>201</v>
      </c>
      <c r="D50" s="23">
        <v>1.42</v>
      </c>
      <c r="E50" t="s">
        <v>541</v>
      </c>
      <c r="F50" s="29">
        <v>0</v>
      </c>
      <c r="G50" s="29">
        <v>0</v>
      </c>
    </row>
    <row r="51" spans="1:7" x14ac:dyDescent="0.35">
      <c r="A51" t="s">
        <v>220</v>
      </c>
      <c r="B51" t="s">
        <v>200</v>
      </c>
      <c r="C51" t="s">
        <v>221</v>
      </c>
      <c r="D51" s="23">
        <v>1.68</v>
      </c>
      <c r="E51" t="s">
        <v>542</v>
      </c>
      <c r="F51" s="29">
        <v>0</v>
      </c>
      <c r="G51" s="29">
        <v>0</v>
      </c>
    </row>
    <row r="52" spans="1:7" x14ac:dyDescent="0.35">
      <c r="A52" t="s">
        <v>286</v>
      </c>
      <c r="B52" t="s">
        <v>25</v>
      </c>
      <c r="C52" t="s">
        <v>287</v>
      </c>
      <c r="D52" s="23">
        <v>0.15</v>
      </c>
      <c r="E52" t="s">
        <v>543</v>
      </c>
      <c r="F52" s="29">
        <v>0</v>
      </c>
      <c r="G52" s="29">
        <v>0</v>
      </c>
    </row>
    <row r="53" spans="1:7" x14ac:dyDescent="0.35">
      <c r="A53" t="s">
        <v>399</v>
      </c>
      <c r="B53" t="s">
        <v>28</v>
      </c>
      <c r="C53" t="s">
        <v>400</v>
      </c>
      <c r="D53" s="23">
        <v>3.99</v>
      </c>
      <c r="E53" t="s">
        <v>544</v>
      </c>
      <c r="F53" s="29">
        <v>0</v>
      </c>
      <c r="G53" s="29">
        <v>0</v>
      </c>
    </row>
    <row r="54" spans="1:7" x14ac:dyDescent="0.35">
      <c r="A54" t="s">
        <v>281</v>
      </c>
      <c r="B54" t="s">
        <v>28</v>
      </c>
      <c r="C54" t="s">
        <v>282</v>
      </c>
      <c r="D54" s="23">
        <v>4.5</v>
      </c>
      <c r="E54" t="s">
        <v>545</v>
      </c>
      <c r="F54" s="29">
        <v>0</v>
      </c>
      <c r="G54" s="29">
        <v>0</v>
      </c>
    </row>
    <row r="55" spans="1:7" x14ac:dyDescent="0.35">
      <c r="A55" t="s">
        <v>501</v>
      </c>
      <c r="B55" t="s">
        <v>15</v>
      </c>
      <c r="C55" t="s">
        <v>502</v>
      </c>
      <c r="D55" s="23">
        <v>56.91</v>
      </c>
      <c r="E55" t="s">
        <v>546</v>
      </c>
      <c r="F55" s="29">
        <v>0</v>
      </c>
      <c r="G55" s="29">
        <v>0</v>
      </c>
    </row>
    <row r="56" spans="1:7" x14ac:dyDescent="0.35">
      <c r="A56" t="s">
        <v>506</v>
      </c>
      <c r="B56" t="s">
        <v>15</v>
      </c>
      <c r="C56" t="s">
        <v>507</v>
      </c>
      <c r="D56" s="23">
        <v>36.159999999999997</v>
      </c>
      <c r="E56" t="s">
        <v>547</v>
      </c>
      <c r="F56" s="29">
        <v>0</v>
      </c>
      <c r="G56" s="29">
        <v>0</v>
      </c>
    </row>
    <row r="57" spans="1:7" x14ac:dyDescent="0.35">
      <c r="A57" t="s">
        <v>497</v>
      </c>
      <c r="B57" t="s">
        <v>25</v>
      </c>
      <c r="C57" t="s">
        <v>498</v>
      </c>
      <c r="D57" s="23">
        <v>3.07</v>
      </c>
      <c r="E57" t="s">
        <v>548</v>
      </c>
      <c r="F57" s="29">
        <v>0</v>
      </c>
      <c r="G57" s="29">
        <v>0</v>
      </c>
    </row>
    <row r="58" spans="1:7" x14ac:dyDescent="0.35">
      <c r="A58" t="s">
        <v>222</v>
      </c>
      <c r="B58" t="s">
        <v>143</v>
      </c>
      <c r="C58" t="s">
        <v>223</v>
      </c>
      <c r="D58" s="23">
        <v>227.13</v>
      </c>
      <c r="E58" t="s">
        <v>549</v>
      </c>
      <c r="F58" s="29">
        <v>0</v>
      </c>
      <c r="G58" s="29">
        <v>0</v>
      </c>
    </row>
    <row r="59" spans="1:7" x14ac:dyDescent="0.35">
      <c r="A59" t="s">
        <v>262</v>
      </c>
      <c r="B59" t="s">
        <v>25</v>
      </c>
      <c r="C59" t="s">
        <v>263</v>
      </c>
      <c r="D59" s="23">
        <v>0.18</v>
      </c>
      <c r="E59" t="s">
        <v>550</v>
      </c>
      <c r="F59" s="29">
        <v>0</v>
      </c>
      <c r="G59" s="29">
        <v>0</v>
      </c>
    </row>
    <row r="60" spans="1:7" x14ac:dyDescent="0.35">
      <c r="A60" t="s">
        <v>350</v>
      </c>
      <c r="B60" t="s">
        <v>15</v>
      </c>
      <c r="C60" t="s">
        <v>351</v>
      </c>
      <c r="D60" s="23">
        <v>0.09</v>
      </c>
      <c r="E60" t="s">
        <v>551</v>
      </c>
      <c r="F60" s="29">
        <v>0</v>
      </c>
      <c r="G60" s="29">
        <v>0</v>
      </c>
    </row>
    <row r="61" spans="1:7" x14ac:dyDescent="0.35">
      <c r="A61" t="s">
        <v>330</v>
      </c>
      <c r="B61" t="s">
        <v>15</v>
      </c>
      <c r="C61" t="s">
        <v>331</v>
      </c>
      <c r="D61" s="23">
        <v>0.69</v>
      </c>
      <c r="E61" t="s">
        <v>552</v>
      </c>
      <c r="F61" s="29">
        <v>0</v>
      </c>
      <c r="G61" s="29">
        <v>0</v>
      </c>
    </row>
    <row r="62" spans="1:7" x14ac:dyDescent="0.35">
      <c r="A62" t="s">
        <v>336</v>
      </c>
      <c r="B62" t="s">
        <v>25</v>
      </c>
      <c r="C62" t="s">
        <v>337</v>
      </c>
      <c r="D62" s="23">
        <v>89.51</v>
      </c>
      <c r="E62" t="s">
        <v>553</v>
      </c>
      <c r="F62" s="29">
        <v>0</v>
      </c>
      <c r="G62" s="29">
        <v>0</v>
      </c>
    </row>
    <row r="63" spans="1:7" x14ac:dyDescent="0.35">
      <c r="A63" t="s">
        <v>332</v>
      </c>
      <c r="B63" t="s">
        <v>28</v>
      </c>
      <c r="C63" t="s">
        <v>333</v>
      </c>
      <c r="D63" s="23">
        <v>0.14000000000000001</v>
      </c>
      <c r="E63" t="s">
        <v>554</v>
      </c>
      <c r="F63" s="29">
        <v>0</v>
      </c>
      <c r="G63" s="29">
        <v>0</v>
      </c>
    </row>
    <row r="64" spans="1:7" x14ac:dyDescent="0.35">
      <c r="A64" t="s">
        <v>338</v>
      </c>
      <c r="B64" t="s">
        <v>28</v>
      </c>
      <c r="C64" t="s">
        <v>339</v>
      </c>
      <c r="D64" s="23">
        <v>0.92</v>
      </c>
      <c r="E64" t="s">
        <v>555</v>
      </c>
      <c r="F64" s="29">
        <v>0</v>
      </c>
      <c r="G64" s="29">
        <v>0</v>
      </c>
    </row>
    <row r="65" spans="1:7" x14ac:dyDescent="0.35">
      <c r="A65" t="s">
        <v>380</v>
      </c>
      <c r="B65" t="s">
        <v>185</v>
      </c>
      <c r="C65" t="s">
        <v>151</v>
      </c>
      <c r="D65" s="23">
        <v>11</v>
      </c>
      <c r="E65" t="s">
        <v>379</v>
      </c>
      <c r="F65" s="29">
        <v>0</v>
      </c>
      <c r="G65" s="29">
        <v>0</v>
      </c>
    </row>
    <row r="66" spans="1:7" x14ac:dyDescent="0.35">
      <c r="A66" t="s">
        <v>383</v>
      </c>
      <c r="B66" t="s">
        <v>185</v>
      </c>
      <c r="C66" t="s">
        <v>153</v>
      </c>
      <c r="D66" s="23">
        <v>21</v>
      </c>
      <c r="E66" t="s">
        <v>382</v>
      </c>
      <c r="F66" s="29">
        <v>0</v>
      </c>
      <c r="G66" s="29">
        <v>0</v>
      </c>
    </row>
    <row r="67" spans="1:7" x14ac:dyDescent="0.35">
      <c r="A67" t="s">
        <v>386</v>
      </c>
      <c r="B67" t="s">
        <v>185</v>
      </c>
      <c r="C67" t="s">
        <v>148</v>
      </c>
      <c r="D67" s="23">
        <v>75</v>
      </c>
      <c r="E67" t="s">
        <v>385</v>
      </c>
      <c r="F67" s="29">
        <v>0</v>
      </c>
      <c r="G67" s="29">
        <v>0</v>
      </c>
    </row>
    <row r="68" spans="1:7" x14ac:dyDescent="0.35">
      <c r="A68" t="s">
        <v>270</v>
      </c>
      <c r="B68" t="s">
        <v>28</v>
      </c>
      <c r="C68" t="s">
        <v>271</v>
      </c>
      <c r="D68" s="23">
        <v>3.64</v>
      </c>
      <c r="E68" t="s">
        <v>556</v>
      </c>
      <c r="F68" s="29">
        <v>0</v>
      </c>
      <c r="G68" s="29">
        <v>0</v>
      </c>
    </row>
    <row r="69" spans="1:7" x14ac:dyDescent="0.35">
      <c r="A69" t="s">
        <v>268</v>
      </c>
      <c r="B69" t="s">
        <v>25</v>
      </c>
      <c r="C69" t="s">
        <v>269</v>
      </c>
      <c r="D69" s="23">
        <v>2.4900000000000002</v>
      </c>
      <c r="E69" t="s">
        <v>557</v>
      </c>
      <c r="F69" s="29">
        <v>0</v>
      </c>
      <c r="G69" s="29">
        <v>0</v>
      </c>
    </row>
    <row r="70" spans="1:7" x14ac:dyDescent="0.35">
      <c r="A70" t="s">
        <v>272</v>
      </c>
      <c r="B70" t="s">
        <v>25</v>
      </c>
      <c r="C70" t="s">
        <v>273</v>
      </c>
      <c r="D70" s="23">
        <v>0.26</v>
      </c>
      <c r="E70" t="s">
        <v>558</v>
      </c>
      <c r="F70" s="29">
        <v>0</v>
      </c>
      <c r="G70" s="29">
        <v>0</v>
      </c>
    </row>
    <row r="71" spans="1:7" x14ac:dyDescent="0.35">
      <c r="A71" t="s">
        <v>283</v>
      </c>
      <c r="B71" t="s">
        <v>284</v>
      </c>
      <c r="C71" t="s">
        <v>285</v>
      </c>
      <c r="D71" s="23">
        <v>14.13</v>
      </c>
      <c r="E71" t="s">
        <v>559</v>
      </c>
      <c r="F71" s="29">
        <v>0</v>
      </c>
      <c r="G71" s="29">
        <v>0</v>
      </c>
    </row>
    <row r="72" spans="1:7" x14ac:dyDescent="0.35">
      <c r="A72" t="s">
        <v>499</v>
      </c>
      <c r="B72" t="s">
        <v>284</v>
      </c>
      <c r="C72" t="s">
        <v>500</v>
      </c>
      <c r="D72" s="23">
        <v>23.91</v>
      </c>
      <c r="E72" t="s">
        <v>560</v>
      </c>
      <c r="F72" s="29">
        <v>0</v>
      </c>
      <c r="G72" s="29">
        <v>0</v>
      </c>
    </row>
    <row r="73" spans="1:7" x14ac:dyDescent="0.35">
      <c r="A73" t="s">
        <v>293</v>
      </c>
      <c r="B73" t="s">
        <v>185</v>
      </c>
      <c r="C73" t="s">
        <v>294</v>
      </c>
      <c r="D73" s="23">
        <v>44.93</v>
      </c>
      <c r="E73" t="s">
        <v>561</v>
      </c>
      <c r="F73" s="29">
        <v>0</v>
      </c>
      <c r="G73" s="29">
        <v>0</v>
      </c>
    </row>
    <row r="74" spans="1:7" x14ac:dyDescent="0.35">
      <c r="A74" t="s">
        <v>315</v>
      </c>
      <c r="B74" t="s">
        <v>200</v>
      </c>
      <c r="C74" t="s">
        <v>316</v>
      </c>
      <c r="D74" s="23">
        <v>11.3</v>
      </c>
      <c r="E74" t="s">
        <v>562</v>
      </c>
      <c r="F74" s="29">
        <v>0</v>
      </c>
      <c r="G74" s="29">
        <v>0</v>
      </c>
    </row>
    <row r="75" spans="1:7" x14ac:dyDescent="0.35">
      <c r="A75" t="s">
        <v>238</v>
      </c>
      <c r="B75" t="s">
        <v>239</v>
      </c>
      <c r="C75" t="s">
        <v>240</v>
      </c>
      <c r="D75" s="23">
        <v>14.03</v>
      </c>
      <c r="E75" t="s">
        <v>563</v>
      </c>
      <c r="F75" s="29">
        <v>0</v>
      </c>
      <c r="G75" s="29">
        <v>0</v>
      </c>
    </row>
    <row r="76" spans="1:7" x14ac:dyDescent="0.35">
      <c r="A76" t="s">
        <v>231</v>
      </c>
      <c r="B76" t="s">
        <v>200</v>
      </c>
      <c r="C76" t="s">
        <v>232</v>
      </c>
      <c r="D76" s="23">
        <v>10.24</v>
      </c>
      <c r="E76" t="s">
        <v>564</v>
      </c>
      <c r="F76" s="29">
        <v>0</v>
      </c>
      <c r="G76" s="29">
        <v>0</v>
      </c>
    </row>
    <row r="77" spans="1:7" x14ac:dyDescent="0.35">
      <c r="A77" t="s">
        <v>233</v>
      </c>
      <c r="B77" t="s">
        <v>200</v>
      </c>
      <c r="C77" t="s">
        <v>234</v>
      </c>
      <c r="D77" s="23">
        <v>6.9</v>
      </c>
      <c r="E77" t="s">
        <v>565</v>
      </c>
      <c r="F77" s="29">
        <v>0</v>
      </c>
      <c r="G77" s="29">
        <v>0</v>
      </c>
    </row>
    <row r="78" spans="1:7" x14ac:dyDescent="0.35">
      <c r="A78" t="s">
        <v>421</v>
      </c>
      <c r="B78" t="s">
        <v>200</v>
      </c>
      <c r="C78" t="s">
        <v>422</v>
      </c>
      <c r="D78" s="23">
        <v>2.19</v>
      </c>
      <c r="E78" t="s">
        <v>566</v>
      </c>
      <c r="F78" s="29">
        <v>0</v>
      </c>
      <c r="G78" s="29">
        <v>0</v>
      </c>
    </row>
    <row r="79" spans="1:7" x14ac:dyDescent="0.35">
      <c r="A79" t="s">
        <v>311</v>
      </c>
      <c r="B79" t="s">
        <v>200</v>
      </c>
      <c r="C79" t="s">
        <v>312</v>
      </c>
      <c r="D79" s="23">
        <v>20.04</v>
      </c>
      <c r="E79" t="s">
        <v>567</v>
      </c>
      <c r="F79" s="29">
        <v>0</v>
      </c>
      <c r="G79" s="29">
        <v>0</v>
      </c>
    </row>
    <row r="80" spans="1:7" x14ac:dyDescent="0.35">
      <c r="A80" t="s">
        <v>313</v>
      </c>
      <c r="B80" t="s">
        <v>200</v>
      </c>
      <c r="C80" t="s">
        <v>314</v>
      </c>
      <c r="D80" s="23">
        <v>4.07</v>
      </c>
      <c r="E80" t="s">
        <v>314</v>
      </c>
      <c r="F80" s="29">
        <v>0</v>
      </c>
      <c r="G80" s="29">
        <v>0</v>
      </c>
    </row>
    <row r="81" spans="1:7" x14ac:dyDescent="0.35">
      <c r="A81" t="s">
        <v>320</v>
      </c>
      <c r="B81" t="s">
        <v>15</v>
      </c>
      <c r="C81" t="s">
        <v>321</v>
      </c>
      <c r="D81" s="23">
        <v>5.7</v>
      </c>
      <c r="E81" t="s">
        <v>568</v>
      </c>
      <c r="F81" s="29">
        <v>0</v>
      </c>
      <c r="G81" s="29">
        <v>0</v>
      </c>
    </row>
    <row r="82" spans="1:7" x14ac:dyDescent="0.35">
      <c r="A82" t="s">
        <v>451</v>
      </c>
      <c r="B82" t="s">
        <v>28</v>
      </c>
      <c r="C82" t="s">
        <v>452</v>
      </c>
      <c r="D82" s="23">
        <v>3.34</v>
      </c>
      <c r="E82" t="s">
        <v>569</v>
      </c>
      <c r="F82" s="29">
        <v>0</v>
      </c>
      <c r="G82" s="29">
        <v>0</v>
      </c>
    </row>
    <row r="83" spans="1:7" x14ac:dyDescent="0.35">
      <c r="A83" t="s">
        <v>445</v>
      </c>
      <c r="B83" t="s">
        <v>25</v>
      </c>
      <c r="C83" t="s">
        <v>446</v>
      </c>
      <c r="D83" s="23">
        <v>251.53</v>
      </c>
      <c r="E83" t="s">
        <v>570</v>
      </c>
      <c r="F83" s="29">
        <v>0</v>
      </c>
      <c r="G83" s="29">
        <v>0</v>
      </c>
    </row>
    <row r="84" spans="1:7" x14ac:dyDescent="0.35">
      <c r="A84" t="s">
        <v>455</v>
      </c>
      <c r="B84" t="s">
        <v>25</v>
      </c>
      <c r="C84" t="s">
        <v>456</v>
      </c>
      <c r="D84" s="23">
        <v>5.37</v>
      </c>
      <c r="E84" t="s">
        <v>571</v>
      </c>
      <c r="F84" s="29">
        <v>0</v>
      </c>
      <c r="G84" s="29">
        <v>0</v>
      </c>
    </row>
    <row r="85" spans="1:7" x14ac:dyDescent="0.35">
      <c r="A85" t="s">
        <v>453</v>
      </c>
      <c r="B85" t="s">
        <v>25</v>
      </c>
      <c r="C85" t="s">
        <v>454</v>
      </c>
      <c r="D85" s="23">
        <v>0.08</v>
      </c>
      <c r="E85" t="s">
        <v>572</v>
      </c>
      <c r="F85" s="29">
        <v>0</v>
      </c>
      <c r="G85" s="29">
        <v>0</v>
      </c>
    </row>
    <row r="86" spans="1:7" x14ac:dyDescent="0.35">
      <c r="A86" t="s">
        <v>244</v>
      </c>
      <c r="B86" t="s">
        <v>25</v>
      </c>
      <c r="C86" t="s">
        <v>242</v>
      </c>
      <c r="D86" s="23">
        <v>455.68</v>
      </c>
      <c r="E86" t="s">
        <v>243</v>
      </c>
      <c r="F86" s="29">
        <v>0</v>
      </c>
      <c r="G86" s="29">
        <v>0</v>
      </c>
    </row>
    <row r="87" spans="1:7" x14ac:dyDescent="0.35">
      <c r="A87" t="s">
        <v>248</v>
      </c>
      <c r="B87" t="s">
        <v>25</v>
      </c>
      <c r="C87" t="s">
        <v>246</v>
      </c>
      <c r="D87" s="23">
        <v>565.04</v>
      </c>
      <c r="E87" t="s">
        <v>247</v>
      </c>
      <c r="F87" s="29">
        <v>0</v>
      </c>
      <c r="G87" s="29">
        <v>0</v>
      </c>
    </row>
    <row r="88" spans="1:7" ht="188.5" x14ac:dyDescent="0.35">
      <c r="A88" t="s">
        <v>389</v>
      </c>
      <c r="B88" t="s">
        <v>239</v>
      </c>
      <c r="C88" s="28" t="s">
        <v>390</v>
      </c>
      <c r="D88" s="23">
        <v>12.72</v>
      </c>
      <c r="E88" t="s">
        <v>573</v>
      </c>
      <c r="F88" s="29">
        <v>0</v>
      </c>
      <c r="G88" s="29">
        <v>0</v>
      </c>
    </row>
    <row r="89" spans="1:7" x14ac:dyDescent="0.35">
      <c r="A89" t="s">
        <v>475</v>
      </c>
      <c r="B89" t="s">
        <v>200</v>
      </c>
      <c r="C89" t="s">
        <v>476</v>
      </c>
      <c r="D89" s="23">
        <v>11.93</v>
      </c>
      <c r="E89" t="s">
        <v>476</v>
      </c>
      <c r="F89" s="29">
        <v>0</v>
      </c>
      <c r="G89" s="29">
        <v>0</v>
      </c>
    </row>
    <row r="90" spans="1:7" x14ac:dyDescent="0.35">
      <c r="A90" t="s">
        <v>518</v>
      </c>
      <c r="B90" t="s">
        <v>200</v>
      </c>
      <c r="C90" t="s">
        <v>519</v>
      </c>
      <c r="D90" s="23">
        <v>17.12</v>
      </c>
      <c r="E90" t="s">
        <v>574</v>
      </c>
      <c r="F90" s="29">
        <v>0</v>
      </c>
      <c r="G90" s="29">
        <v>0</v>
      </c>
    </row>
    <row r="91" spans="1:7" x14ac:dyDescent="0.35">
      <c r="A91" t="s">
        <v>483</v>
      </c>
      <c r="B91" t="s">
        <v>28</v>
      </c>
      <c r="C91" t="s">
        <v>484</v>
      </c>
      <c r="D91" s="23">
        <v>1.5</v>
      </c>
      <c r="E91" t="s">
        <v>575</v>
      </c>
      <c r="F91" s="29">
        <v>0</v>
      </c>
      <c r="G91" s="29">
        <v>0</v>
      </c>
    </row>
    <row r="92" spans="1:7" ht="116" x14ac:dyDescent="0.35">
      <c r="A92" t="s">
        <v>405</v>
      </c>
      <c r="B92" t="s">
        <v>15</v>
      </c>
      <c r="C92" s="28" t="s">
        <v>406</v>
      </c>
      <c r="D92" s="23">
        <v>0.96</v>
      </c>
      <c r="E92" t="s">
        <v>576</v>
      </c>
      <c r="F92" s="29">
        <v>0</v>
      </c>
      <c r="G92" s="29">
        <v>0</v>
      </c>
    </row>
    <row r="93" spans="1:7" x14ac:dyDescent="0.35">
      <c r="A93" t="s">
        <v>485</v>
      </c>
      <c r="B93" t="s">
        <v>239</v>
      </c>
      <c r="C93" t="s">
        <v>486</v>
      </c>
      <c r="D93" s="23">
        <v>56.45</v>
      </c>
      <c r="E93" t="s">
        <v>577</v>
      </c>
      <c r="F93" s="29">
        <v>0</v>
      </c>
      <c r="G93" s="29">
        <v>0</v>
      </c>
    </row>
    <row r="94" spans="1:7" ht="319" x14ac:dyDescent="0.35">
      <c r="A94" t="s">
        <v>391</v>
      </c>
      <c r="B94" t="s">
        <v>200</v>
      </c>
      <c r="C94" s="28" t="s">
        <v>392</v>
      </c>
      <c r="D94" s="23">
        <v>3.22</v>
      </c>
      <c r="E94" t="s">
        <v>578</v>
      </c>
      <c r="F94" s="29">
        <v>0</v>
      </c>
      <c r="G94" s="29">
        <v>0</v>
      </c>
    </row>
    <row r="95" spans="1:7" x14ac:dyDescent="0.35">
      <c r="A95" t="s">
        <v>411</v>
      </c>
      <c r="B95" t="s">
        <v>200</v>
      </c>
      <c r="C95" t="s">
        <v>412</v>
      </c>
      <c r="D95" s="23">
        <v>20.32</v>
      </c>
      <c r="E95" t="s">
        <v>579</v>
      </c>
      <c r="F95" s="29">
        <v>0</v>
      </c>
      <c r="G95" s="29">
        <v>0</v>
      </c>
    </row>
    <row r="96" spans="1:7" x14ac:dyDescent="0.35">
      <c r="A96" t="s">
        <v>477</v>
      </c>
      <c r="B96" t="s">
        <v>28</v>
      </c>
      <c r="C96" t="s">
        <v>478</v>
      </c>
      <c r="D96" s="23">
        <v>11.02</v>
      </c>
      <c r="E96" t="s">
        <v>478</v>
      </c>
      <c r="F96" s="29">
        <v>0</v>
      </c>
      <c r="G96" s="29">
        <v>0</v>
      </c>
    </row>
    <row r="97" spans="1:7" ht="406" x14ac:dyDescent="0.35">
      <c r="A97" t="s">
        <v>425</v>
      </c>
      <c r="B97" t="s">
        <v>200</v>
      </c>
      <c r="C97" s="28" t="s">
        <v>426</v>
      </c>
      <c r="D97" s="23">
        <v>17.5</v>
      </c>
      <c r="E97" t="s">
        <v>580</v>
      </c>
      <c r="F97" s="29">
        <v>0</v>
      </c>
      <c r="G97" s="29">
        <v>0</v>
      </c>
    </row>
    <row r="98" spans="1:7" x14ac:dyDescent="0.35">
      <c r="A98" t="s">
        <v>481</v>
      </c>
      <c r="B98" t="s">
        <v>25</v>
      </c>
      <c r="C98" t="s">
        <v>482</v>
      </c>
      <c r="D98" s="23">
        <v>10.85</v>
      </c>
      <c r="E98" t="s">
        <v>581</v>
      </c>
      <c r="F98" s="29">
        <v>0</v>
      </c>
      <c r="G98" s="29">
        <v>0</v>
      </c>
    </row>
    <row r="99" spans="1:7" ht="188.5" x14ac:dyDescent="0.35">
      <c r="A99" t="s">
        <v>431</v>
      </c>
      <c r="B99" t="s">
        <v>200</v>
      </c>
      <c r="C99" s="28" t="s">
        <v>432</v>
      </c>
      <c r="D99" s="23">
        <v>12.17</v>
      </c>
      <c r="E99" t="s">
        <v>582</v>
      </c>
      <c r="F99" s="29">
        <v>0</v>
      </c>
      <c r="G99" s="29">
        <v>0</v>
      </c>
    </row>
    <row r="100" spans="1:7" x14ac:dyDescent="0.35">
      <c r="A100" t="s">
        <v>489</v>
      </c>
      <c r="B100" t="s">
        <v>25</v>
      </c>
      <c r="C100" t="s">
        <v>490</v>
      </c>
      <c r="D100" s="23">
        <v>7.23</v>
      </c>
      <c r="E100" t="s">
        <v>583</v>
      </c>
      <c r="F100" s="29">
        <v>0</v>
      </c>
      <c r="G100" s="29">
        <v>0</v>
      </c>
    </row>
    <row r="101" spans="1:7" x14ac:dyDescent="0.35">
      <c r="A101" t="s">
        <v>471</v>
      </c>
      <c r="B101" t="s">
        <v>200</v>
      </c>
      <c r="C101" t="s">
        <v>472</v>
      </c>
      <c r="D101" s="23">
        <v>12.95</v>
      </c>
      <c r="E101" t="s">
        <v>584</v>
      </c>
      <c r="F101" s="29">
        <v>0</v>
      </c>
      <c r="G101" s="29">
        <v>0</v>
      </c>
    </row>
    <row r="102" spans="1:7" ht="72.5" x14ac:dyDescent="0.35">
      <c r="A102" t="s">
        <v>437</v>
      </c>
      <c r="B102" t="s">
        <v>28</v>
      </c>
      <c r="C102" s="28" t="s">
        <v>438</v>
      </c>
      <c r="D102" s="23">
        <v>46.94</v>
      </c>
      <c r="E102" t="s">
        <v>585</v>
      </c>
      <c r="F102" s="29">
        <v>0</v>
      </c>
      <c r="G102" s="29">
        <v>0</v>
      </c>
    </row>
    <row r="103" spans="1:7" x14ac:dyDescent="0.35">
      <c r="A103" s="17" t="s">
        <v>439</v>
      </c>
    </row>
    <row r="104" spans="1:7" x14ac:dyDescent="0.35">
      <c r="A104" t="s">
        <v>440</v>
      </c>
      <c r="B104" t="s">
        <v>25</v>
      </c>
      <c r="C104" t="s">
        <v>441</v>
      </c>
      <c r="D104" s="23">
        <v>0</v>
      </c>
      <c r="E104" t="s">
        <v>586</v>
      </c>
      <c r="F104" s="29">
        <v>0</v>
      </c>
      <c r="G104" s="29">
        <v>0</v>
      </c>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25"/>
  <sheetViews>
    <sheetView workbookViewId="0"/>
  </sheetViews>
  <sheetFormatPr defaultColWidth="9.1796875" defaultRowHeight="14.5" x14ac:dyDescent="0.35"/>
  <cols>
    <col min="1" max="1" width="25.7265625" customWidth="1"/>
    <col min="2" max="2" width="3.453125" customWidth="1"/>
    <col min="3" max="7" width="13.7265625" customWidth="1"/>
    <col min="8" max="8" width="25.7265625" customWidth="1"/>
  </cols>
  <sheetData>
    <row r="1" spans="1:8" x14ac:dyDescent="0.35">
      <c r="E1" s="47" t="s">
        <v>0</v>
      </c>
      <c r="F1" s="47" t="s">
        <v>0</v>
      </c>
      <c r="G1" s="47" t="s">
        <v>0</v>
      </c>
      <c r="H1" s="47" t="s">
        <v>0</v>
      </c>
    </row>
    <row r="2" spans="1:8" x14ac:dyDescent="0.35">
      <c r="E2" s="47" t="s">
        <v>1</v>
      </c>
      <c r="F2" s="47" t="s">
        <v>1</v>
      </c>
      <c r="G2" s="47" t="s">
        <v>1</v>
      </c>
      <c r="H2" s="47" t="s">
        <v>1</v>
      </c>
    </row>
    <row r="3" spans="1:8" x14ac:dyDescent="0.35">
      <c r="E3" s="48">
        <v>44287</v>
      </c>
      <c r="F3" s="48">
        <v>44287</v>
      </c>
      <c r="G3" s="48">
        <v>44287</v>
      </c>
      <c r="H3" s="48">
        <v>44287</v>
      </c>
    </row>
    <row r="4" spans="1:8" x14ac:dyDescent="0.35">
      <c r="E4" s="47"/>
      <c r="F4" s="47"/>
      <c r="G4" s="47"/>
      <c r="H4" s="47"/>
    </row>
    <row r="6" spans="1:8" ht="18.5" x14ac:dyDescent="0.45">
      <c r="C6" s="49" t="s">
        <v>587</v>
      </c>
      <c r="D6" s="49" t="s">
        <v>587</v>
      </c>
      <c r="E6" s="49" t="s">
        <v>587</v>
      </c>
      <c r="F6" s="49" t="s">
        <v>587</v>
      </c>
      <c r="G6" s="49" t="s">
        <v>587</v>
      </c>
    </row>
    <row r="10" spans="1:8" x14ac:dyDescent="0.35">
      <c r="B10" t="s">
        <v>588</v>
      </c>
      <c r="C10" s="30" t="s">
        <v>6</v>
      </c>
      <c r="D10" s="31" t="s">
        <v>7</v>
      </c>
      <c r="E10" s="30" t="s">
        <v>8</v>
      </c>
    </row>
    <row r="11" spans="1:8" x14ac:dyDescent="0.35">
      <c r="B11" t="s">
        <v>588</v>
      </c>
      <c r="C11" s="30" t="s">
        <v>9</v>
      </c>
      <c r="D11" s="31" t="s">
        <v>7</v>
      </c>
      <c r="E11" s="30" t="s">
        <v>10</v>
      </c>
    </row>
    <row r="12" spans="1:8" x14ac:dyDescent="0.35">
      <c r="B12" t="s">
        <v>588</v>
      </c>
      <c r="C12" s="30" t="s">
        <v>11</v>
      </c>
      <c r="D12" s="31" t="s">
        <v>7</v>
      </c>
      <c r="E12" s="30" t="s">
        <v>12</v>
      </c>
    </row>
    <row r="14" spans="1:8" ht="45" customHeight="1" x14ac:dyDescent="0.35">
      <c r="A14" s="32" t="s">
        <v>589</v>
      </c>
      <c r="B14" s="32" t="s">
        <v>590</v>
      </c>
      <c r="C14" s="32" t="s">
        <v>14</v>
      </c>
      <c r="D14" s="33" t="s">
        <v>15</v>
      </c>
      <c r="E14" s="46" t="s">
        <v>16</v>
      </c>
      <c r="F14" s="46" t="s">
        <v>16</v>
      </c>
      <c r="G14" s="34">
        <f>SUM(G15:G18)</f>
        <v>642.5</v>
      </c>
    </row>
    <row r="15" spans="1:8" x14ac:dyDescent="0.35">
      <c r="A15" s="35" t="s">
        <v>591</v>
      </c>
      <c r="B15" s="35"/>
      <c r="C15" s="36">
        <v>19</v>
      </c>
      <c r="D15" s="36">
        <v>10</v>
      </c>
      <c r="E15" s="36"/>
      <c r="F15" s="36"/>
      <c r="G15" s="36">
        <f>PRODUCT(C15:F15)</f>
        <v>190</v>
      </c>
    </row>
    <row r="16" spans="1:8" x14ac:dyDescent="0.35">
      <c r="A16" s="35" t="s">
        <v>592</v>
      </c>
      <c r="B16" s="35"/>
      <c r="C16" s="36">
        <v>15</v>
      </c>
      <c r="D16" s="36">
        <v>10</v>
      </c>
      <c r="E16" s="36"/>
      <c r="F16" s="36"/>
      <c r="G16" s="36">
        <f>PRODUCT(C16:F16)</f>
        <v>150</v>
      </c>
    </row>
    <row r="17" spans="1:7" x14ac:dyDescent="0.35">
      <c r="A17" s="35" t="s">
        <v>593</v>
      </c>
      <c r="B17" s="35"/>
      <c r="C17" s="36">
        <v>7</v>
      </c>
      <c r="D17" s="36">
        <v>7.5</v>
      </c>
      <c r="E17" s="36"/>
      <c r="F17" s="36"/>
      <c r="G17" s="36">
        <f>PRODUCT(C17:F17)</f>
        <v>52.5</v>
      </c>
    </row>
    <row r="18" spans="1:7" x14ac:dyDescent="0.35">
      <c r="A18" s="35" t="s">
        <v>594</v>
      </c>
      <c r="B18" s="35"/>
      <c r="C18" s="36">
        <v>25</v>
      </c>
      <c r="D18" s="36">
        <v>10</v>
      </c>
      <c r="E18" s="36"/>
      <c r="F18" s="36"/>
      <c r="G18" s="36">
        <f>PRODUCT(C18:F18)</f>
        <v>250</v>
      </c>
    </row>
    <row r="20" spans="1:7" ht="45" customHeight="1" x14ac:dyDescent="0.35">
      <c r="A20" s="32" t="s">
        <v>595</v>
      </c>
      <c r="B20" s="32" t="s">
        <v>590</v>
      </c>
      <c r="C20" s="32" t="s">
        <v>17</v>
      </c>
      <c r="D20" s="33" t="s">
        <v>15</v>
      </c>
      <c r="E20" s="46" t="s">
        <v>18</v>
      </c>
      <c r="F20" s="46" t="s">
        <v>18</v>
      </c>
      <c r="G20" s="34">
        <f>SUM(G21:G24)</f>
        <v>642.5</v>
      </c>
    </row>
    <row r="21" spans="1:7" x14ac:dyDescent="0.35">
      <c r="A21" s="35" t="s">
        <v>591</v>
      </c>
      <c r="B21" s="35"/>
      <c r="C21" s="36">
        <v>19</v>
      </c>
      <c r="D21" s="36">
        <v>10</v>
      </c>
      <c r="E21" s="36"/>
      <c r="F21" s="36"/>
      <c r="G21" s="36">
        <f>PRODUCT(C21:F21)</f>
        <v>190</v>
      </c>
    </row>
    <row r="22" spans="1:7" x14ac:dyDescent="0.35">
      <c r="A22" s="35" t="s">
        <v>592</v>
      </c>
      <c r="B22" s="35"/>
      <c r="C22" s="36">
        <v>15</v>
      </c>
      <c r="D22" s="36">
        <v>10</v>
      </c>
      <c r="E22" s="36"/>
      <c r="F22" s="36"/>
      <c r="G22" s="36">
        <f>PRODUCT(C22:F22)</f>
        <v>150</v>
      </c>
    </row>
    <row r="23" spans="1:7" x14ac:dyDescent="0.35">
      <c r="A23" s="35" t="s">
        <v>593</v>
      </c>
      <c r="B23" s="35"/>
      <c r="C23" s="36">
        <v>7</v>
      </c>
      <c r="D23" s="36">
        <v>7.5</v>
      </c>
      <c r="E23" s="36"/>
      <c r="F23" s="36"/>
      <c r="G23" s="36">
        <f>PRODUCT(C23:F23)</f>
        <v>52.5</v>
      </c>
    </row>
    <row r="24" spans="1:7" x14ac:dyDescent="0.35">
      <c r="A24" s="35" t="s">
        <v>594</v>
      </c>
      <c r="B24" s="35"/>
      <c r="C24" s="36">
        <v>25</v>
      </c>
      <c r="D24" s="36">
        <v>10</v>
      </c>
      <c r="E24" s="36"/>
      <c r="F24" s="36"/>
      <c r="G24" s="36">
        <f>PRODUCT(C24:F24)</f>
        <v>250</v>
      </c>
    </row>
    <row r="26" spans="1:7" ht="45" customHeight="1" x14ac:dyDescent="0.35">
      <c r="A26" s="32" t="s">
        <v>596</v>
      </c>
      <c r="B26" s="32" t="s">
        <v>590</v>
      </c>
      <c r="C26" s="32" t="s">
        <v>19</v>
      </c>
      <c r="D26" s="33" t="s">
        <v>15</v>
      </c>
      <c r="E26" s="46" t="s">
        <v>20</v>
      </c>
      <c r="F26" s="46" t="s">
        <v>20</v>
      </c>
      <c r="G26" s="34">
        <f>SUM(G27:G30)</f>
        <v>22667.5</v>
      </c>
    </row>
    <row r="27" spans="1:7" x14ac:dyDescent="0.35">
      <c r="A27" s="35" t="s">
        <v>597</v>
      </c>
      <c r="B27" s="35"/>
      <c r="C27" s="36">
        <v>19</v>
      </c>
      <c r="D27" s="36">
        <v>10</v>
      </c>
      <c r="E27" s="36">
        <v>22</v>
      </c>
      <c r="F27" s="36"/>
      <c r="G27" s="36">
        <f>PRODUCT(C27:F27)</f>
        <v>4180</v>
      </c>
    </row>
    <row r="28" spans="1:7" x14ac:dyDescent="0.35">
      <c r="A28" s="35" t="s">
        <v>598</v>
      </c>
      <c r="B28" s="35"/>
      <c r="C28" s="36">
        <v>15</v>
      </c>
      <c r="D28" s="36">
        <v>10</v>
      </c>
      <c r="E28" s="36">
        <v>18</v>
      </c>
      <c r="F28" s="36"/>
      <c r="G28" s="36">
        <f>PRODUCT(C28:F28)</f>
        <v>2700</v>
      </c>
    </row>
    <row r="29" spans="1:7" x14ac:dyDescent="0.35">
      <c r="A29" s="35" t="s">
        <v>599</v>
      </c>
      <c r="B29" s="35"/>
      <c r="C29" s="36">
        <v>7</v>
      </c>
      <c r="D29" s="36">
        <v>7.5</v>
      </c>
      <c r="E29" s="36">
        <v>15</v>
      </c>
      <c r="F29" s="36"/>
      <c r="G29" s="36">
        <f>PRODUCT(C29:F29)</f>
        <v>787.5</v>
      </c>
    </row>
    <row r="30" spans="1:7" x14ac:dyDescent="0.35">
      <c r="A30" s="35" t="s">
        <v>594</v>
      </c>
      <c r="B30" s="35"/>
      <c r="C30" s="36">
        <v>25</v>
      </c>
      <c r="D30" s="36">
        <v>10</v>
      </c>
      <c r="E30" s="36">
        <v>60</v>
      </c>
      <c r="F30" s="36"/>
      <c r="G30" s="36">
        <f>PRODUCT(C30:F30)</f>
        <v>15000</v>
      </c>
    </row>
    <row r="32" spans="1:7" ht="45" customHeight="1" x14ac:dyDescent="0.35">
      <c r="A32" s="32" t="s">
        <v>600</v>
      </c>
      <c r="B32" s="32" t="s">
        <v>590</v>
      </c>
      <c r="C32" s="32" t="s">
        <v>21</v>
      </c>
      <c r="D32" s="33" t="s">
        <v>22</v>
      </c>
      <c r="E32" s="46" t="s">
        <v>23</v>
      </c>
      <c r="F32" s="46" t="s">
        <v>23</v>
      </c>
      <c r="G32" s="34">
        <f>SUM(G33:G33)</f>
        <v>70</v>
      </c>
    </row>
    <row r="33" spans="1:7" x14ac:dyDescent="0.35">
      <c r="A33" s="35" t="s">
        <v>601</v>
      </c>
      <c r="B33" s="35"/>
      <c r="C33" s="36">
        <v>70</v>
      </c>
      <c r="D33" s="36"/>
      <c r="E33" s="36"/>
      <c r="F33" s="36"/>
      <c r="G33" s="36">
        <f>PRODUCT(C33:F33)</f>
        <v>70</v>
      </c>
    </row>
    <row r="35" spans="1:7" ht="45" customHeight="1" x14ac:dyDescent="0.35">
      <c r="A35" s="32" t="s">
        <v>602</v>
      </c>
      <c r="B35" s="32" t="s">
        <v>590</v>
      </c>
      <c r="C35" s="32" t="s">
        <v>24</v>
      </c>
      <c r="D35" s="33" t="s">
        <v>25</v>
      </c>
      <c r="E35" s="46" t="s">
        <v>26</v>
      </c>
      <c r="F35" s="46" t="s">
        <v>26</v>
      </c>
      <c r="G35" s="34">
        <f>SUM(G36:G36)</f>
        <v>5</v>
      </c>
    </row>
    <row r="36" spans="1:7" x14ac:dyDescent="0.35">
      <c r="A36" s="35" t="s">
        <v>603</v>
      </c>
      <c r="B36" s="35"/>
      <c r="C36" s="36">
        <v>5</v>
      </c>
      <c r="D36" s="36"/>
      <c r="E36" s="36"/>
      <c r="F36" s="36"/>
      <c r="G36" s="36">
        <f>PRODUCT(C36:F36)</f>
        <v>5</v>
      </c>
    </row>
    <row r="38" spans="1:7" ht="45" customHeight="1" x14ac:dyDescent="0.35">
      <c r="A38" s="32" t="s">
        <v>604</v>
      </c>
      <c r="B38" s="32" t="s">
        <v>590</v>
      </c>
      <c r="C38" s="32" t="s">
        <v>27</v>
      </c>
      <c r="D38" s="33" t="s">
        <v>28</v>
      </c>
      <c r="E38" s="46" t="s">
        <v>29</v>
      </c>
      <c r="F38" s="46" t="s">
        <v>29</v>
      </c>
      <c r="G38" s="34">
        <f>SUM(G39:G39)</f>
        <v>100</v>
      </c>
    </row>
    <row r="39" spans="1:7" x14ac:dyDescent="0.35">
      <c r="A39" s="35" t="s">
        <v>605</v>
      </c>
      <c r="B39" s="35"/>
      <c r="C39" s="36">
        <v>100</v>
      </c>
      <c r="D39" s="36"/>
      <c r="E39" s="36"/>
      <c r="F39" s="36"/>
      <c r="G39" s="36">
        <f>PRODUCT(C39:F39)</f>
        <v>100</v>
      </c>
    </row>
    <row r="41" spans="1:7" x14ac:dyDescent="0.35">
      <c r="B41" t="s">
        <v>588</v>
      </c>
      <c r="C41" s="30" t="s">
        <v>6</v>
      </c>
      <c r="D41" s="31" t="s">
        <v>7</v>
      </c>
      <c r="E41" s="30" t="s">
        <v>8</v>
      </c>
    </row>
    <row r="42" spans="1:7" x14ac:dyDescent="0.35">
      <c r="B42" t="s">
        <v>588</v>
      </c>
      <c r="C42" s="30" t="s">
        <v>9</v>
      </c>
      <c r="D42" s="31" t="s">
        <v>7</v>
      </c>
      <c r="E42" s="30" t="s">
        <v>10</v>
      </c>
    </row>
    <row r="43" spans="1:7" x14ac:dyDescent="0.35">
      <c r="B43" t="s">
        <v>588</v>
      </c>
      <c r="C43" s="30" t="s">
        <v>11</v>
      </c>
      <c r="D43" s="31" t="s">
        <v>31</v>
      </c>
      <c r="E43" s="30" t="s">
        <v>32</v>
      </c>
    </row>
    <row r="45" spans="1:7" ht="45" customHeight="1" x14ac:dyDescent="0.35">
      <c r="A45" s="32" t="s">
        <v>606</v>
      </c>
      <c r="B45" s="32" t="s">
        <v>590</v>
      </c>
      <c r="C45" s="32" t="s">
        <v>34</v>
      </c>
      <c r="D45" s="33" t="s">
        <v>35</v>
      </c>
      <c r="E45" s="46" t="s">
        <v>607</v>
      </c>
      <c r="F45" s="46" t="s">
        <v>607</v>
      </c>
      <c r="G45" s="34">
        <f>SUM(G46:G46)</f>
        <v>1</v>
      </c>
    </row>
    <row r="46" spans="1:7" x14ac:dyDescent="0.35">
      <c r="A46" s="35" t="s">
        <v>608</v>
      </c>
      <c r="B46" s="35"/>
      <c r="C46" s="36">
        <v>1</v>
      </c>
      <c r="D46" s="36"/>
      <c r="E46" s="36"/>
      <c r="F46" s="36"/>
      <c r="G46" s="36">
        <f>PRODUCT(C46:F46)</f>
        <v>1</v>
      </c>
    </row>
    <row r="48" spans="1:7" ht="45" customHeight="1" x14ac:dyDescent="0.35">
      <c r="A48" s="32" t="s">
        <v>609</v>
      </c>
      <c r="B48" s="32" t="s">
        <v>590</v>
      </c>
      <c r="C48" s="32" t="s">
        <v>37</v>
      </c>
      <c r="D48" s="33" t="s">
        <v>28</v>
      </c>
      <c r="E48" s="46" t="s">
        <v>38</v>
      </c>
      <c r="F48" s="46" t="s">
        <v>38</v>
      </c>
      <c r="G48" s="34">
        <f>SUM(G49:G55)</f>
        <v>38.5</v>
      </c>
    </row>
    <row r="49" spans="1:7" x14ac:dyDescent="0.35">
      <c r="A49" s="35" t="s">
        <v>610</v>
      </c>
      <c r="B49" s="35"/>
      <c r="C49" s="36"/>
      <c r="D49" s="36"/>
      <c r="E49" s="36"/>
      <c r="F49" s="36"/>
      <c r="G49" s="36"/>
    </row>
    <row r="50" spans="1:7" x14ac:dyDescent="0.35">
      <c r="A50" s="35" t="s">
        <v>611</v>
      </c>
      <c r="B50" s="35"/>
      <c r="C50" s="36">
        <v>6.5</v>
      </c>
      <c r="D50" s="36"/>
      <c r="E50" s="36"/>
      <c r="F50" s="36"/>
      <c r="G50" s="36">
        <f>PRODUCT(C50:F50)</f>
        <v>6.5</v>
      </c>
    </row>
    <row r="51" spans="1:7" x14ac:dyDescent="0.35">
      <c r="A51" s="35" t="s">
        <v>612</v>
      </c>
      <c r="B51" s="35"/>
      <c r="C51" s="36">
        <v>9</v>
      </c>
      <c r="D51" s="36"/>
      <c r="E51" s="36"/>
      <c r="F51" s="36"/>
      <c r="G51" s="36">
        <f>PRODUCT(C51:F51)</f>
        <v>9</v>
      </c>
    </row>
    <row r="52" spans="1:7" x14ac:dyDescent="0.35">
      <c r="A52" s="35" t="s">
        <v>613</v>
      </c>
      <c r="B52" s="35"/>
      <c r="C52" s="36"/>
      <c r="D52" s="36"/>
      <c r="E52" s="36"/>
      <c r="F52" s="36"/>
      <c r="G52" s="36"/>
    </row>
    <row r="53" spans="1:7" x14ac:dyDescent="0.35">
      <c r="A53" s="35" t="s">
        <v>611</v>
      </c>
      <c r="B53" s="35"/>
      <c r="C53" s="36">
        <v>5</v>
      </c>
      <c r="D53" s="36"/>
      <c r="E53" s="36"/>
      <c r="F53" s="36"/>
      <c r="G53" s="36">
        <f>PRODUCT(C53:F53)</f>
        <v>5</v>
      </c>
    </row>
    <row r="54" spans="1:7" x14ac:dyDescent="0.35">
      <c r="A54" s="35" t="s">
        <v>612</v>
      </c>
      <c r="B54" s="35"/>
      <c r="C54" s="36">
        <v>10</v>
      </c>
      <c r="D54" s="36"/>
      <c r="E54" s="36"/>
      <c r="F54" s="36"/>
      <c r="G54" s="36">
        <f>PRODUCT(C54:F54)</f>
        <v>10</v>
      </c>
    </row>
    <row r="55" spans="1:7" x14ac:dyDescent="0.35">
      <c r="A55" s="35" t="s">
        <v>614</v>
      </c>
      <c r="B55" s="35"/>
      <c r="C55" s="36">
        <v>8</v>
      </c>
      <c r="D55" s="36"/>
      <c r="E55" s="36"/>
      <c r="F55" s="36"/>
      <c r="G55" s="36">
        <f>PRODUCT(C55:F55)</f>
        <v>8</v>
      </c>
    </row>
    <row r="57" spans="1:7" ht="45" customHeight="1" x14ac:dyDescent="0.35">
      <c r="A57" s="32" t="s">
        <v>615</v>
      </c>
      <c r="B57" s="32" t="s">
        <v>590</v>
      </c>
      <c r="C57" s="32" t="s">
        <v>39</v>
      </c>
      <c r="D57" s="33" t="s">
        <v>15</v>
      </c>
      <c r="E57" s="46" t="s">
        <v>40</v>
      </c>
      <c r="F57" s="46" t="s">
        <v>40</v>
      </c>
      <c r="G57" s="34">
        <f>SUM(G58:G65)</f>
        <v>43.5</v>
      </c>
    </row>
    <row r="58" spans="1:7" x14ac:dyDescent="0.35">
      <c r="A58" s="35" t="s">
        <v>610</v>
      </c>
      <c r="B58" s="35"/>
      <c r="C58" s="36"/>
      <c r="D58" s="36"/>
      <c r="E58" s="36"/>
      <c r="F58" s="36"/>
      <c r="G58" s="36"/>
    </row>
    <row r="59" spans="1:7" x14ac:dyDescent="0.35">
      <c r="A59" s="35" t="s">
        <v>611</v>
      </c>
      <c r="B59" s="35"/>
      <c r="C59" s="36">
        <v>6.5</v>
      </c>
      <c r="D59" s="36"/>
      <c r="E59" s="36"/>
      <c r="F59" s="36"/>
      <c r="G59" s="36">
        <f>PRODUCT(C59:F59)</f>
        <v>6.5</v>
      </c>
    </row>
    <row r="60" spans="1:7" x14ac:dyDescent="0.35">
      <c r="A60" s="35" t="s">
        <v>612</v>
      </c>
      <c r="B60" s="35"/>
      <c r="C60" s="36">
        <v>9</v>
      </c>
      <c r="D60" s="36"/>
      <c r="E60" s="36"/>
      <c r="F60" s="36"/>
      <c r="G60" s="36">
        <f>PRODUCT(C60:F60)</f>
        <v>9</v>
      </c>
    </row>
    <row r="61" spans="1:7" x14ac:dyDescent="0.35">
      <c r="A61" s="35" t="s">
        <v>613</v>
      </c>
      <c r="B61" s="35"/>
      <c r="C61" s="36"/>
      <c r="D61" s="36"/>
      <c r="E61" s="36"/>
      <c r="F61" s="36"/>
      <c r="G61" s="36"/>
    </row>
    <row r="62" spans="1:7" x14ac:dyDescent="0.35">
      <c r="A62" s="35" t="s">
        <v>611</v>
      </c>
      <c r="B62" s="35"/>
      <c r="C62" s="36">
        <v>5</v>
      </c>
      <c r="D62" s="36"/>
      <c r="E62" s="36"/>
      <c r="F62" s="36"/>
      <c r="G62" s="36">
        <f>PRODUCT(C62:F62)</f>
        <v>5</v>
      </c>
    </row>
    <row r="63" spans="1:7" x14ac:dyDescent="0.35">
      <c r="A63" s="35" t="s">
        <v>616</v>
      </c>
      <c r="B63" s="35"/>
      <c r="C63" s="36">
        <v>5</v>
      </c>
      <c r="D63" s="36"/>
      <c r="E63" s="36"/>
      <c r="F63" s="36"/>
      <c r="G63" s="36">
        <f>PRODUCT(C63:F63)</f>
        <v>5</v>
      </c>
    </row>
    <row r="64" spans="1:7" x14ac:dyDescent="0.35">
      <c r="A64" s="35" t="s">
        <v>612</v>
      </c>
      <c r="B64" s="35"/>
      <c r="C64" s="36">
        <v>10</v>
      </c>
      <c r="D64" s="36"/>
      <c r="E64" s="36"/>
      <c r="F64" s="36"/>
      <c r="G64" s="36">
        <f>PRODUCT(C64:F64)</f>
        <v>10</v>
      </c>
    </row>
    <row r="65" spans="1:7" x14ac:dyDescent="0.35">
      <c r="A65" s="35" t="s">
        <v>614</v>
      </c>
      <c r="B65" s="35"/>
      <c r="C65" s="36">
        <v>8</v>
      </c>
      <c r="D65" s="36"/>
      <c r="E65" s="36"/>
      <c r="F65" s="36"/>
      <c r="G65" s="36">
        <f>PRODUCT(C65:F65)</f>
        <v>8</v>
      </c>
    </row>
    <row r="67" spans="1:7" x14ac:dyDescent="0.35">
      <c r="B67" t="s">
        <v>588</v>
      </c>
      <c r="C67" s="30" t="s">
        <v>6</v>
      </c>
      <c r="D67" s="31" t="s">
        <v>7</v>
      </c>
      <c r="E67" s="30" t="s">
        <v>8</v>
      </c>
    </row>
    <row r="68" spans="1:7" x14ac:dyDescent="0.35">
      <c r="B68" t="s">
        <v>588</v>
      </c>
      <c r="C68" s="30" t="s">
        <v>9</v>
      </c>
      <c r="D68" s="31" t="s">
        <v>31</v>
      </c>
      <c r="E68" s="30" t="s">
        <v>41</v>
      </c>
    </row>
    <row r="70" spans="1:7" ht="45" customHeight="1" x14ac:dyDescent="0.35">
      <c r="A70" s="32" t="s">
        <v>617</v>
      </c>
      <c r="B70" s="32" t="s">
        <v>590</v>
      </c>
      <c r="C70" s="32" t="s">
        <v>43</v>
      </c>
      <c r="D70" s="33" t="s">
        <v>15</v>
      </c>
      <c r="E70" s="46" t="s">
        <v>618</v>
      </c>
      <c r="F70" s="46" t="s">
        <v>618</v>
      </c>
      <c r="G70" s="34">
        <f>SUM(G71:G73)</f>
        <v>57</v>
      </c>
    </row>
    <row r="71" spans="1:7" x14ac:dyDescent="0.35">
      <c r="A71" s="35" t="s">
        <v>619</v>
      </c>
      <c r="B71" s="35"/>
      <c r="C71" s="36"/>
      <c r="D71" s="36"/>
      <c r="E71" s="36"/>
      <c r="F71" s="36"/>
      <c r="G71" s="36"/>
    </row>
    <row r="72" spans="1:7" x14ac:dyDescent="0.35">
      <c r="A72" s="35" t="s">
        <v>620</v>
      </c>
      <c r="B72" s="35"/>
      <c r="C72" s="36">
        <v>42</v>
      </c>
      <c r="D72" s="36"/>
      <c r="E72" s="36"/>
      <c r="F72" s="36"/>
      <c r="G72" s="36">
        <f>PRODUCT(C72:F72)</f>
        <v>42</v>
      </c>
    </row>
    <row r="73" spans="1:7" x14ac:dyDescent="0.35">
      <c r="A73" s="35" t="s">
        <v>621</v>
      </c>
      <c r="B73" s="35"/>
      <c r="C73" s="36">
        <v>15</v>
      </c>
      <c r="D73" s="36"/>
      <c r="E73" s="36"/>
      <c r="F73" s="36"/>
      <c r="G73" s="36">
        <f>PRODUCT(C73:F73)</f>
        <v>15</v>
      </c>
    </row>
    <row r="75" spans="1:7" ht="45" customHeight="1" x14ac:dyDescent="0.35">
      <c r="A75" s="32" t="s">
        <v>622</v>
      </c>
      <c r="B75" s="32" t="s">
        <v>590</v>
      </c>
      <c r="C75" s="32" t="s">
        <v>45</v>
      </c>
      <c r="D75" s="33" t="s">
        <v>15</v>
      </c>
      <c r="E75" s="46" t="s">
        <v>46</v>
      </c>
      <c r="F75" s="46" t="s">
        <v>46</v>
      </c>
      <c r="G75" s="34">
        <f>SUM(G76:G79)</f>
        <v>20</v>
      </c>
    </row>
    <row r="76" spans="1:7" x14ac:dyDescent="0.35">
      <c r="A76" s="35" t="s">
        <v>623</v>
      </c>
      <c r="B76" s="35"/>
      <c r="C76" s="36"/>
      <c r="D76" s="36"/>
      <c r="E76" s="36"/>
      <c r="F76" s="36"/>
      <c r="G76" s="36"/>
    </row>
    <row r="77" spans="1:7" x14ac:dyDescent="0.35">
      <c r="A77" s="35" t="s">
        <v>624</v>
      </c>
      <c r="B77" s="35"/>
      <c r="C77" s="36">
        <v>2</v>
      </c>
      <c r="D77" s="36"/>
      <c r="E77" s="36"/>
      <c r="F77" s="36"/>
      <c r="G77" s="36">
        <f>PRODUCT(C77:F77)</f>
        <v>2</v>
      </c>
    </row>
    <row r="78" spans="1:7" x14ac:dyDescent="0.35">
      <c r="A78" s="35" t="s">
        <v>625</v>
      </c>
      <c r="B78" s="35"/>
      <c r="C78" s="36">
        <v>10</v>
      </c>
      <c r="D78" s="36"/>
      <c r="E78" s="36"/>
      <c r="F78" s="36"/>
      <c r="G78" s="36">
        <f>PRODUCT(C78:F78)</f>
        <v>10</v>
      </c>
    </row>
    <row r="79" spans="1:7" x14ac:dyDescent="0.35">
      <c r="A79" s="35" t="s">
        <v>626</v>
      </c>
      <c r="B79" s="35"/>
      <c r="C79" s="36">
        <v>8</v>
      </c>
      <c r="D79" s="36"/>
      <c r="E79" s="36"/>
      <c r="F79" s="36"/>
      <c r="G79" s="36">
        <f>PRODUCT(C79:F79)</f>
        <v>8</v>
      </c>
    </row>
    <row r="81" spans="1:7" ht="45" customHeight="1" x14ac:dyDescent="0.35">
      <c r="A81" s="32" t="s">
        <v>627</v>
      </c>
      <c r="B81" s="32" t="s">
        <v>590</v>
      </c>
      <c r="C81" s="32" t="s">
        <v>47</v>
      </c>
      <c r="D81" s="33" t="s">
        <v>15</v>
      </c>
      <c r="E81" s="46" t="s">
        <v>628</v>
      </c>
      <c r="F81" s="46" t="s">
        <v>628</v>
      </c>
      <c r="G81" s="34">
        <f>SUM(G82:G86)</f>
        <v>145</v>
      </c>
    </row>
    <row r="82" spans="1:7" x14ac:dyDescent="0.35">
      <c r="A82" s="35" t="s">
        <v>608</v>
      </c>
      <c r="B82" s="35"/>
      <c r="C82" s="36"/>
      <c r="D82" s="36"/>
      <c r="E82" s="36"/>
      <c r="F82" s="36"/>
      <c r="G82" s="36"/>
    </row>
    <row r="83" spans="1:7" x14ac:dyDescent="0.35">
      <c r="A83" s="35" t="s">
        <v>629</v>
      </c>
      <c r="B83" s="35"/>
      <c r="C83" s="36">
        <v>50</v>
      </c>
      <c r="D83" s="36"/>
      <c r="E83" s="36"/>
      <c r="F83" s="36"/>
      <c r="G83" s="36">
        <f>PRODUCT(C83:F83)</f>
        <v>50</v>
      </c>
    </row>
    <row r="84" spans="1:7" x14ac:dyDescent="0.35">
      <c r="A84" s="35" t="s">
        <v>619</v>
      </c>
      <c r="B84" s="35"/>
      <c r="C84" s="36"/>
      <c r="D84" s="36"/>
      <c r="E84" s="36"/>
      <c r="F84" s="36"/>
      <c r="G84" s="36"/>
    </row>
    <row r="85" spans="1:7" x14ac:dyDescent="0.35">
      <c r="A85" s="35" t="s">
        <v>620</v>
      </c>
      <c r="B85" s="35"/>
      <c r="C85" s="36">
        <v>78</v>
      </c>
      <c r="D85" s="36"/>
      <c r="E85" s="36"/>
      <c r="F85" s="36"/>
      <c r="G85" s="36">
        <f>PRODUCT(C85:F85)</f>
        <v>78</v>
      </c>
    </row>
    <row r="86" spans="1:7" x14ac:dyDescent="0.35">
      <c r="A86" s="35" t="s">
        <v>621</v>
      </c>
      <c r="B86" s="35"/>
      <c r="C86" s="36">
        <v>17</v>
      </c>
      <c r="D86" s="36"/>
      <c r="E86" s="36"/>
      <c r="F86" s="36"/>
      <c r="G86" s="36">
        <f>PRODUCT(C86:F86)</f>
        <v>17</v>
      </c>
    </row>
    <row r="88" spans="1:7" x14ac:dyDescent="0.35">
      <c r="B88" t="s">
        <v>588</v>
      </c>
      <c r="C88" s="30" t="s">
        <v>6</v>
      </c>
      <c r="D88" s="31" t="s">
        <v>7</v>
      </c>
      <c r="E88" s="30" t="s">
        <v>8</v>
      </c>
    </row>
    <row r="89" spans="1:7" x14ac:dyDescent="0.35">
      <c r="B89" t="s">
        <v>588</v>
      </c>
      <c r="C89" s="30" t="s">
        <v>9</v>
      </c>
      <c r="D89" s="31" t="s">
        <v>49</v>
      </c>
      <c r="E89" s="30" t="s">
        <v>50</v>
      </c>
    </row>
    <row r="90" spans="1:7" x14ac:dyDescent="0.35">
      <c r="B90" t="s">
        <v>588</v>
      </c>
      <c r="C90" s="30" t="s">
        <v>11</v>
      </c>
      <c r="D90" s="31" t="s">
        <v>7</v>
      </c>
      <c r="E90" s="30" t="s">
        <v>51</v>
      </c>
    </row>
    <row r="92" spans="1:7" ht="45" customHeight="1" x14ac:dyDescent="0.35">
      <c r="A92" s="32" t="s">
        <v>630</v>
      </c>
      <c r="B92" s="32" t="s">
        <v>590</v>
      </c>
      <c r="C92" s="32" t="s">
        <v>52</v>
      </c>
      <c r="D92" s="33" t="s">
        <v>15</v>
      </c>
      <c r="E92" s="46" t="s">
        <v>631</v>
      </c>
      <c r="F92" s="46" t="s">
        <v>631</v>
      </c>
      <c r="G92" s="34">
        <f>SUM(G93:G95)</f>
        <v>152</v>
      </c>
    </row>
    <row r="93" spans="1:7" x14ac:dyDescent="0.35">
      <c r="A93" s="35" t="s">
        <v>619</v>
      </c>
      <c r="B93" s="35"/>
      <c r="C93" s="36"/>
      <c r="D93" s="36"/>
      <c r="E93" s="36"/>
      <c r="F93" s="36"/>
      <c r="G93" s="36"/>
    </row>
    <row r="94" spans="1:7" x14ac:dyDescent="0.35">
      <c r="A94" s="35" t="s">
        <v>620</v>
      </c>
      <c r="B94" s="35"/>
      <c r="C94" s="36">
        <v>120</v>
      </c>
      <c r="D94" s="36"/>
      <c r="E94" s="36"/>
      <c r="F94" s="36"/>
      <c r="G94" s="36">
        <f>PRODUCT(C94:F94)</f>
        <v>120</v>
      </c>
    </row>
    <row r="95" spans="1:7" x14ac:dyDescent="0.35">
      <c r="A95" s="35" t="s">
        <v>621</v>
      </c>
      <c r="B95" s="35"/>
      <c r="C95" s="36">
        <v>32</v>
      </c>
      <c r="D95" s="36"/>
      <c r="E95" s="36"/>
      <c r="F95" s="36"/>
      <c r="G95" s="36">
        <f>PRODUCT(C95:F95)</f>
        <v>32</v>
      </c>
    </row>
    <row r="97" spans="1:7" ht="45" customHeight="1" x14ac:dyDescent="0.35">
      <c r="A97" s="32" t="s">
        <v>632</v>
      </c>
      <c r="B97" s="32" t="s">
        <v>590</v>
      </c>
      <c r="C97" s="32" t="s">
        <v>54</v>
      </c>
      <c r="D97" s="33" t="s">
        <v>15</v>
      </c>
      <c r="E97" s="46" t="s">
        <v>633</v>
      </c>
      <c r="F97" s="46" t="s">
        <v>633</v>
      </c>
      <c r="G97" s="34">
        <f>SUM(G98:G100)</f>
        <v>152</v>
      </c>
    </row>
    <row r="98" spans="1:7" x14ac:dyDescent="0.35">
      <c r="A98" s="35" t="s">
        <v>619</v>
      </c>
      <c r="B98" s="35"/>
      <c r="C98" s="36"/>
      <c r="D98" s="36"/>
      <c r="E98" s="36"/>
      <c r="F98" s="36"/>
      <c r="G98" s="36"/>
    </row>
    <row r="99" spans="1:7" x14ac:dyDescent="0.35">
      <c r="A99" s="35" t="s">
        <v>620</v>
      </c>
      <c r="B99" s="35"/>
      <c r="C99" s="36">
        <v>120</v>
      </c>
      <c r="D99" s="36"/>
      <c r="E99" s="36"/>
      <c r="F99" s="36"/>
      <c r="G99" s="36">
        <f>PRODUCT(C99:F99)</f>
        <v>120</v>
      </c>
    </row>
    <row r="100" spans="1:7" x14ac:dyDescent="0.35">
      <c r="A100" s="35" t="s">
        <v>621</v>
      </c>
      <c r="B100" s="35"/>
      <c r="C100" s="36">
        <v>32</v>
      </c>
      <c r="D100" s="36"/>
      <c r="E100" s="36"/>
      <c r="F100" s="36"/>
      <c r="G100" s="36">
        <f>PRODUCT(C100:F100)</f>
        <v>32</v>
      </c>
    </row>
    <row r="102" spans="1:7" ht="45" customHeight="1" x14ac:dyDescent="0.35">
      <c r="A102" s="32" t="s">
        <v>634</v>
      </c>
      <c r="B102" s="32" t="s">
        <v>590</v>
      </c>
      <c r="C102" s="32" t="s">
        <v>56</v>
      </c>
      <c r="D102" s="33" t="s">
        <v>15</v>
      </c>
      <c r="E102" s="46" t="s">
        <v>635</v>
      </c>
      <c r="F102" s="46" t="s">
        <v>635</v>
      </c>
      <c r="G102" s="34">
        <f>SUM(G103:G105)</f>
        <v>152</v>
      </c>
    </row>
    <row r="103" spans="1:7" x14ac:dyDescent="0.35">
      <c r="A103" s="35" t="s">
        <v>619</v>
      </c>
      <c r="B103" s="35"/>
      <c r="C103" s="36"/>
      <c r="D103" s="36"/>
      <c r="E103" s="36"/>
      <c r="F103" s="36"/>
      <c r="G103" s="36"/>
    </row>
    <row r="104" spans="1:7" x14ac:dyDescent="0.35">
      <c r="A104" s="35" t="s">
        <v>620</v>
      </c>
      <c r="B104" s="35"/>
      <c r="C104" s="36">
        <v>120</v>
      </c>
      <c r="D104" s="36"/>
      <c r="E104" s="36"/>
      <c r="F104" s="36"/>
      <c r="G104" s="36">
        <f>PRODUCT(C104:F104)</f>
        <v>120</v>
      </c>
    </row>
    <row r="105" spans="1:7" x14ac:dyDescent="0.35">
      <c r="A105" s="35" t="s">
        <v>621</v>
      </c>
      <c r="B105" s="35"/>
      <c r="C105" s="36">
        <v>32</v>
      </c>
      <c r="D105" s="36"/>
      <c r="E105" s="36"/>
      <c r="F105" s="36"/>
      <c r="G105" s="36">
        <f>PRODUCT(C105:F105)</f>
        <v>32</v>
      </c>
    </row>
    <row r="107" spans="1:7" ht="45" customHeight="1" x14ac:dyDescent="0.35">
      <c r="A107" s="32" t="s">
        <v>636</v>
      </c>
      <c r="B107" s="32" t="s">
        <v>590</v>
      </c>
      <c r="C107" s="32" t="s">
        <v>58</v>
      </c>
      <c r="D107" s="33" t="s">
        <v>28</v>
      </c>
      <c r="E107" s="46" t="s">
        <v>59</v>
      </c>
      <c r="F107" s="46" t="s">
        <v>59</v>
      </c>
      <c r="G107" s="34">
        <f>SUM(G108:G111)</f>
        <v>89</v>
      </c>
    </row>
    <row r="108" spans="1:7" x14ac:dyDescent="0.35">
      <c r="A108" s="35" t="s">
        <v>619</v>
      </c>
      <c r="B108" s="35"/>
      <c r="C108" s="36"/>
      <c r="D108" s="36"/>
      <c r="E108" s="36"/>
      <c r="F108" s="36"/>
      <c r="G108" s="36"/>
    </row>
    <row r="109" spans="1:7" x14ac:dyDescent="0.35">
      <c r="A109" s="35" t="s">
        <v>637</v>
      </c>
      <c r="B109" s="35"/>
      <c r="C109" s="36">
        <v>47</v>
      </c>
      <c r="D109" s="36"/>
      <c r="E109" s="36"/>
      <c r="F109" s="36"/>
      <c r="G109" s="36">
        <f>PRODUCT(C109:F109)</f>
        <v>47</v>
      </c>
    </row>
    <row r="110" spans="1:7" x14ac:dyDescent="0.35">
      <c r="A110" s="35" t="s">
        <v>638</v>
      </c>
      <c r="B110" s="35"/>
      <c r="C110" s="36">
        <v>4</v>
      </c>
      <c r="D110" s="36">
        <v>8</v>
      </c>
      <c r="E110" s="36"/>
      <c r="F110" s="36"/>
      <c r="G110" s="36">
        <f>PRODUCT(C110:F110)</f>
        <v>32</v>
      </c>
    </row>
    <row r="111" spans="1:7" x14ac:dyDescent="0.35">
      <c r="A111" s="35"/>
      <c r="B111" s="35"/>
      <c r="C111" s="36">
        <v>10</v>
      </c>
      <c r="D111" s="36">
        <v>1</v>
      </c>
      <c r="E111" s="36"/>
      <c r="F111" s="36"/>
      <c r="G111" s="36">
        <f>PRODUCT(C111:F111)</f>
        <v>10</v>
      </c>
    </row>
    <row r="113" spans="1:7" x14ac:dyDescent="0.35">
      <c r="B113" t="s">
        <v>588</v>
      </c>
      <c r="C113" s="30" t="s">
        <v>6</v>
      </c>
      <c r="D113" s="31" t="s">
        <v>7</v>
      </c>
      <c r="E113" s="30" t="s">
        <v>8</v>
      </c>
    </row>
    <row r="114" spans="1:7" x14ac:dyDescent="0.35">
      <c r="B114" t="s">
        <v>588</v>
      </c>
      <c r="C114" s="30" t="s">
        <v>9</v>
      </c>
      <c r="D114" s="31" t="s">
        <v>49</v>
      </c>
      <c r="E114" s="30" t="s">
        <v>50</v>
      </c>
    </row>
    <row r="115" spans="1:7" x14ac:dyDescent="0.35">
      <c r="B115" t="s">
        <v>588</v>
      </c>
      <c r="C115" s="30" t="s">
        <v>11</v>
      </c>
      <c r="D115" s="31" t="s">
        <v>31</v>
      </c>
      <c r="E115" s="30" t="s">
        <v>60</v>
      </c>
    </row>
    <row r="117" spans="1:7" ht="45" customHeight="1" x14ac:dyDescent="0.35">
      <c r="A117" s="32" t="s">
        <v>639</v>
      </c>
      <c r="B117" s="32" t="s">
        <v>590</v>
      </c>
      <c r="C117" s="32" t="s">
        <v>62</v>
      </c>
      <c r="D117" s="33" t="s">
        <v>15</v>
      </c>
      <c r="E117" s="46" t="s">
        <v>63</v>
      </c>
      <c r="F117" s="46" t="s">
        <v>63</v>
      </c>
      <c r="G117" s="34">
        <f>SUM(G118:G120)</f>
        <v>50</v>
      </c>
    </row>
    <row r="118" spans="1:7" x14ac:dyDescent="0.35">
      <c r="A118" s="35" t="s">
        <v>608</v>
      </c>
      <c r="B118" s="35"/>
      <c r="C118" s="36"/>
      <c r="D118" s="36"/>
      <c r="E118" s="36"/>
      <c r="F118" s="36"/>
      <c r="G118" s="36"/>
    </row>
    <row r="119" spans="1:7" x14ac:dyDescent="0.35">
      <c r="A119" s="35" t="s">
        <v>629</v>
      </c>
      <c r="B119" s="35"/>
      <c r="C119" s="36">
        <v>50</v>
      </c>
      <c r="D119" s="36"/>
      <c r="E119" s="36"/>
      <c r="F119" s="36"/>
      <c r="G119" s="36">
        <f>PRODUCT(C119:F119)</f>
        <v>50</v>
      </c>
    </row>
    <row r="120" spans="1:7" x14ac:dyDescent="0.35">
      <c r="A120" s="35"/>
      <c r="B120" s="35"/>
      <c r="C120" s="36"/>
      <c r="D120" s="36"/>
      <c r="E120" s="36"/>
      <c r="F120" s="36"/>
      <c r="G120" s="36">
        <v>0</v>
      </c>
    </row>
    <row r="122" spans="1:7" ht="45" customHeight="1" x14ac:dyDescent="0.35">
      <c r="A122" s="32" t="s">
        <v>640</v>
      </c>
      <c r="B122" s="32" t="s">
        <v>590</v>
      </c>
      <c r="C122" s="32" t="s">
        <v>64</v>
      </c>
      <c r="D122" s="33" t="s">
        <v>15</v>
      </c>
      <c r="E122" s="46" t="s">
        <v>641</v>
      </c>
      <c r="F122" s="46" t="s">
        <v>641</v>
      </c>
      <c r="G122" s="34">
        <f>SUM(G123:G125)</f>
        <v>50</v>
      </c>
    </row>
    <row r="123" spans="1:7" x14ac:dyDescent="0.35">
      <c r="A123" s="35" t="s">
        <v>608</v>
      </c>
      <c r="B123" s="35"/>
      <c r="C123" s="36"/>
      <c r="D123" s="36"/>
      <c r="E123" s="36"/>
      <c r="F123" s="36"/>
      <c r="G123" s="36"/>
    </row>
    <row r="124" spans="1:7" x14ac:dyDescent="0.35">
      <c r="A124" s="35" t="s">
        <v>629</v>
      </c>
      <c r="B124" s="35"/>
      <c r="C124" s="36">
        <v>50</v>
      </c>
      <c r="D124" s="36"/>
      <c r="E124" s="36"/>
      <c r="F124" s="36"/>
      <c r="G124" s="36">
        <f>PRODUCT(C124:F124)</f>
        <v>50</v>
      </c>
    </row>
    <row r="125" spans="1:7" x14ac:dyDescent="0.35">
      <c r="A125" s="35"/>
      <c r="B125" s="35"/>
      <c r="C125" s="36"/>
      <c r="D125" s="36"/>
      <c r="E125" s="36"/>
      <c r="F125" s="36"/>
      <c r="G125" s="36">
        <v>0</v>
      </c>
    </row>
    <row r="127" spans="1:7" ht="45" customHeight="1" x14ac:dyDescent="0.35">
      <c r="A127" s="32" t="s">
        <v>642</v>
      </c>
      <c r="B127" s="32" t="s">
        <v>590</v>
      </c>
      <c r="C127" s="32" t="s">
        <v>66</v>
      </c>
      <c r="D127" s="33" t="s">
        <v>15</v>
      </c>
      <c r="E127" s="46" t="s">
        <v>643</v>
      </c>
      <c r="F127" s="46" t="s">
        <v>643</v>
      </c>
      <c r="G127" s="34">
        <f>SUM(G128:G129)</f>
        <v>50</v>
      </c>
    </row>
    <row r="128" spans="1:7" x14ac:dyDescent="0.35">
      <c r="A128" s="35" t="s">
        <v>608</v>
      </c>
      <c r="B128" s="35"/>
      <c r="C128" s="36"/>
      <c r="D128" s="36"/>
      <c r="E128" s="36"/>
      <c r="F128" s="36"/>
      <c r="G128" s="36"/>
    </row>
    <row r="129" spans="1:7" x14ac:dyDescent="0.35">
      <c r="A129" s="35" t="s">
        <v>629</v>
      </c>
      <c r="B129" s="35"/>
      <c r="C129" s="36">
        <v>50</v>
      </c>
      <c r="D129" s="36"/>
      <c r="E129" s="36"/>
      <c r="F129" s="36"/>
      <c r="G129" s="36">
        <f>PRODUCT(C129:F129)</f>
        <v>50</v>
      </c>
    </row>
    <row r="131" spans="1:7" ht="45" customHeight="1" x14ac:dyDescent="0.35">
      <c r="A131" s="32" t="s">
        <v>644</v>
      </c>
      <c r="B131" s="32" t="s">
        <v>590</v>
      </c>
      <c r="C131" s="32" t="s">
        <v>58</v>
      </c>
      <c r="D131" s="33" t="s">
        <v>28</v>
      </c>
      <c r="E131" s="46" t="s">
        <v>59</v>
      </c>
      <c r="F131" s="46" t="s">
        <v>59</v>
      </c>
      <c r="G131" s="34">
        <f>SUM(G132:G133)</f>
        <v>30</v>
      </c>
    </row>
    <row r="132" spans="1:7" x14ac:dyDescent="0.35">
      <c r="A132" s="35" t="s">
        <v>608</v>
      </c>
      <c r="B132" s="35"/>
      <c r="C132" s="36"/>
      <c r="D132" s="36"/>
      <c r="E132" s="36"/>
      <c r="F132" s="36"/>
      <c r="G132" s="36"/>
    </row>
    <row r="133" spans="1:7" x14ac:dyDescent="0.35">
      <c r="A133" s="35" t="s">
        <v>645</v>
      </c>
      <c r="B133" s="35"/>
      <c r="C133" s="36">
        <v>15</v>
      </c>
      <c r="D133" s="36">
        <v>2</v>
      </c>
      <c r="E133" s="36"/>
      <c r="F133" s="36"/>
      <c r="G133" s="36">
        <f>PRODUCT(C133:F133)</f>
        <v>30</v>
      </c>
    </row>
    <row r="135" spans="1:7" x14ac:dyDescent="0.35">
      <c r="B135" t="s">
        <v>588</v>
      </c>
      <c r="C135" s="30" t="s">
        <v>6</v>
      </c>
      <c r="D135" s="31" t="s">
        <v>7</v>
      </c>
      <c r="E135" s="30" t="s">
        <v>8</v>
      </c>
    </row>
    <row r="136" spans="1:7" x14ac:dyDescent="0.35">
      <c r="B136" t="s">
        <v>588</v>
      </c>
      <c r="C136" s="30" t="s">
        <v>9</v>
      </c>
      <c r="D136" s="31" t="s">
        <v>72</v>
      </c>
      <c r="E136" s="30" t="s">
        <v>73</v>
      </c>
    </row>
    <row r="137" spans="1:7" x14ac:dyDescent="0.35">
      <c r="B137" t="s">
        <v>588</v>
      </c>
      <c r="C137" s="30" t="s">
        <v>11</v>
      </c>
      <c r="D137" s="31" t="s">
        <v>7</v>
      </c>
      <c r="E137" s="30" t="s">
        <v>74</v>
      </c>
    </row>
    <row r="139" spans="1:7" ht="45" customHeight="1" x14ac:dyDescent="0.35">
      <c r="A139" s="32" t="s">
        <v>646</v>
      </c>
      <c r="B139" s="32" t="s">
        <v>590</v>
      </c>
      <c r="C139" s="32" t="s">
        <v>76</v>
      </c>
      <c r="D139" s="33" t="s">
        <v>28</v>
      </c>
      <c r="E139" s="46" t="s">
        <v>77</v>
      </c>
      <c r="F139" s="46" t="s">
        <v>77</v>
      </c>
      <c r="G139" s="34">
        <f>SUM(G140:G141)</f>
        <v>15</v>
      </c>
    </row>
    <row r="140" spans="1:7" x14ac:dyDescent="0.35">
      <c r="A140" s="35" t="s">
        <v>608</v>
      </c>
      <c r="B140" s="35"/>
      <c r="C140" s="36"/>
      <c r="D140" s="36"/>
      <c r="E140" s="36"/>
      <c r="F140" s="36"/>
      <c r="G140" s="36"/>
    </row>
    <row r="141" spans="1:7" x14ac:dyDescent="0.35">
      <c r="A141" s="35" t="s">
        <v>645</v>
      </c>
      <c r="B141" s="35"/>
      <c r="C141" s="36">
        <v>15</v>
      </c>
      <c r="D141" s="36"/>
      <c r="E141" s="36"/>
      <c r="F141" s="36"/>
      <c r="G141" s="36">
        <f>PRODUCT(C141:F141)</f>
        <v>15</v>
      </c>
    </row>
    <row r="143" spans="1:7" ht="45" customHeight="1" x14ac:dyDescent="0.35">
      <c r="A143" s="32" t="s">
        <v>647</v>
      </c>
      <c r="B143" s="32" t="s">
        <v>590</v>
      </c>
      <c r="C143" s="32" t="s">
        <v>58</v>
      </c>
      <c r="D143" s="33" t="s">
        <v>28</v>
      </c>
      <c r="E143" s="46" t="s">
        <v>59</v>
      </c>
      <c r="F143" s="46" t="s">
        <v>59</v>
      </c>
      <c r="G143" s="34">
        <f>SUM(G144:G147)</f>
        <v>13.5</v>
      </c>
    </row>
    <row r="144" spans="1:7" x14ac:dyDescent="0.35">
      <c r="A144" s="35" t="s">
        <v>648</v>
      </c>
      <c r="B144" s="35"/>
      <c r="C144" s="36"/>
      <c r="D144" s="36"/>
      <c r="E144" s="36"/>
      <c r="F144" s="36"/>
      <c r="G144" s="36"/>
    </row>
    <row r="145" spans="1:7" x14ac:dyDescent="0.35">
      <c r="A145" s="35" t="s">
        <v>649</v>
      </c>
      <c r="B145" s="35"/>
      <c r="C145" s="36">
        <v>8.5</v>
      </c>
      <c r="D145" s="36"/>
      <c r="E145" s="36"/>
      <c r="F145" s="36"/>
      <c r="G145" s="36">
        <f>PRODUCT(C145:F145)</f>
        <v>8.5</v>
      </c>
    </row>
    <row r="146" spans="1:7" x14ac:dyDescent="0.35">
      <c r="A146" s="35" t="s">
        <v>613</v>
      </c>
      <c r="B146" s="35"/>
      <c r="C146" s="36"/>
      <c r="D146" s="36"/>
      <c r="E146" s="36"/>
      <c r="F146" s="36"/>
      <c r="G146" s="36"/>
    </row>
    <row r="147" spans="1:7" x14ac:dyDescent="0.35">
      <c r="A147" s="35" t="s">
        <v>616</v>
      </c>
      <c r="B147" s="35"/>
      <c r="C147" s="36">
        <v>5</v>
      </c>
      <c r="D147" s="36"/>
      <c r="E147" s="36"/>
      <c r="F147" s="36"/>
      <c r="G147" s="36">
        <f>PRODUCT(C147:F147)</f>
        <v>5</v>
      </c>
    </row>
    <row r="149" spans="1:7" ht="45" customHeight="1" x14ac:dyDescent="0.35">
      <c r="A149" s="32" t="s">
        <v>650</v>
      </c>
      <c r="B149" s="32" t="s">
        <v>590</v>
      </c>
      <c r="C149" s="32" t="s">
        <v>78</v>
      </c>
      <c r="D149" s="33" t="s">
        <v>28</v>
      </c>
      <c r="E149" s="46" t="s">
        <v>79</v>
      </c>
      <c r="F149" s="46" t="s">
        <v>79</v>
      </c>
      <c r="G149" s="34">
        <f>SUM(G150:G153)</f>
        <v>320.45</v>
      </c>
    </row>
    <row r="150" spans="1:7" x14ac:dyDescent="0.35">
      <c r="A150" s="35" t="s">
        <v>651</v>
      </c>
      <c r="B150" s="35"/>
      <c r="C150" s="36"/>
      <c r="D150" s="36"/>
      <c r="E150" s="36"/>
      <c r="F150" s="36"/>
      <c r="G150" s="36"/>
    </row>
    <row r="151" spans="1:7" x14ac:dyDescent="0.35">
      <c r="A151" s="35" t="s">
        <v>652</v>
      </c>
      <c r="B151" s="35"/>
      <c r="C151" s="36">
        <v>79</v>
      </c>
      <c r="D151" s="36">
        <v>2</v>
      </c>
      <c r="E151" s="36"/>
      <c r="F151" s="36"/>
      <c r="G151" s="36">
        <f>PRODUCT(C151:F151)</f>
        <v>158</v>
      </c>
    </row>
    <row r="152" spans="1:7" x14ac:dyDescent="0.35">
      <c r="A152" s="35" t="s">
        <v>653</v>
      </c>
      <c r="B152" s="35"/>
      <c r="C152" s="36">
        <v>78</v>
      </c>
      <c r="D152" s="36">
        <v>2</v>
      </c>
      <c r="E152" s="36"/>
      <c r="F152" s="36"/>
      <c r="G152" s="36">
        <f>PRODUCT(C152:F152)</f>
        <v>156</v>
      </c>
    </row>
    <row r="153" spans="1:7" x14ac:dyDescent="0.35">
      <c r="A153" s="35" t="s">
        <v>654</v>
      </c>
      <c r="B153" s="35"/>
      <c r="C153" s="36">
        <v>6.45</v>
      </c>
      <c r="D153" s="36"/>
      <c r="E153" s="36"/>
      <c r="F153" s="36"/>
      <c r="G153" s="36">
        <f>PRODUCT(C153:F153)</f>
        <v>6.45</v>
      </c>
    </row>
    <row r="155" spans="1:7" ht="45" customHeight="1" x14ac:dyDescent="0.35">
      <c r="A155" s="32" t="s">
        <v>655</v>
      </c>
      <c r="B155" s="32" t="s">
        <v>590</v>
      </c>
      <c r="C155" s="32" t="s">
        <v>80</v>
      </c>
      <c r="D155" s="33" t="s">
        <v>28</v>
      </c>
      <c r="E155" s="46" t="s">
        <v>81</v>
      </c>
      <c r="F155" s="46" t="s">
        <v>81</v>
      </c>
      <c r="G155" s="34">
        <f>SUM(G156:G160)</f>
        <v>13.5</v>
      </c>
    </row>
    <row r="156" spans="1:7" x14ac:dyDescent="0.35">
      <c r="A156" s="35" t="s">
        <v>613</v>
      </c>
      <c r="B156" s="35"/>
      <c r="C156" s="36"/>
      <c r="D156" s="36"/>
      <c r="E156" s="36"/>
      <c r="F156" s="36"/>
      <c r="G156" s="36"/>
    </row>
    <row r="157" spans="1:7" x14ac:dyDescent="0.35">
      <c r="A157" s="35" t="s">
        <v>616</v>
      </c>
      <c r="B157" s="35"/>
      <c r="C157" s="36">
        <v>5</v>
      </c>
      <c r="D157" s="36"/>
      <c r="E157" s="36"/>
      <c r="F157" s="36"/>
      <c r="G157" s="36">
        <f>PRODUCT(C157:F157)</f>
        <v>5</v>
      </c>
    </row>
    <row r="158" spans="1:7" x14ac:dyDescent="0.35">
      <c r="A158" s="35" t="s">
        <v>656</v>
      </c>
      <c r="B158" s="35"/>
      <c r="C158" s="36"/>
      <c r="D158" s="36"/>
      <c r="E158" s="36"/>
      <c r="F158" s="36"/>
      <c r="G158" s="36"/>
    </row>
    <row r="159" spans="1:7" x14ac:dyDescent="0.35">
      <c r="A159" s="35" t="s">
        <v>648</v>
      </c>
      <c r="B159" s="35"/>
      <c r="C159" s="36"/>
      <c r="D159" s="36"/>
      <c r="E159" s="36"/>
      <c r="F159" s="36"/>
      <c r="G159" s="36"/>
    </row>
    <row r="160" spans="1:7" x14ac:dyDescent="0.35">
      <c r="A160" s="35" t="s">
        <v>649</v>
      </c>
      <c r="B160" s="35"/>
      <c r="C160" s="36">
        <v>8.5</v>
      </c>
      <c r="D160" s="36"/>
      <c r="E160" s="36"/>
      <c r="F160" s="36"/>
      <c r="G160" s="36">
        <f>PRODUCT(C160:F160)</f>
        <v>8.5</v>
      </c>
    </row>
    <row r="162" spans="1:7" ht="45" customHeight="1" x14ac:dyDescent="0.35">
      <c r="A162" s="32" t="s">
        <v>657</v>
      </c>
      <c r="B162" s="32" t="s">
        <v>590</v>
      </c>
      <c r="C162" s="32" t="s">
        <v>82</v>
      </c>
      <c r="D162" s="33" t="s">
        <v>15</v>
      </c>
      <c r="E162" s="46" t="s">
        <v>83</v>
      </c>
      <c r="F162" s="46" t="s">
        <v>83</v>
      </c>
      <c r="G162" s="34">
        <f>SUM(G163:G165)</f>
        <v>56.8</v>
      </c>
    </row>
    <row r="163" spans="1:7" x14ac:dyDescent="0.35">
      <c r="A163" s="35" t="s">
        <v>658</v>
      </c>
      <c r="B163" s="35"/>
      <c r="C163" s="36"/>
      <c r="D163" s="36"/>
      <c r="E163" s="36"/>
      <c r="F163" s="36"/>
      <c r="G163" s="36"/>
    </row>
    <row r="164" spans="1:7" x14ac:dyDescent="0.35">
      <c r="A164" s="35" t="s">
        <v>659</v>
      </c>
      <c r="B164" s="35"/>
      <c r="C164" s="36">
        <v>12</v>
      </c>
      <c r="D164" s="36"/>
      <c r="E164" s="36"/>
      <c r="F164" s="36"/>
      <c r="G164" s="36">
        <f>PRODUCT(C164:F164)</f>
        <v>12</v>
      </c>
    </row>
    <row r="165" spans="1:7" x14ac:dyDescent="0.35">
      <c r="A165" s="35" t="s">
        <v>660</v>
      </c>
      <c r="B165" s="35"/>
      <c r="C165" s="36">
        <v>5.6</v>
      </c>
      <c r="D165" s="36">
        <v>8</v>
      </c>
      <c r="E165" s="36"/>
      <c r="F165" s="36"/>
      <c r="G165" s="36">
        <f>PRODUCT(C165:F165)</f>
        <v>44.8</v>
      </c>
    </row>
    <row r="167" spans="1:7" x14ac:dyDescent="0.35">
      <c r="B167" t="s">
        <v>588</v>
      </c>
      <c r="C167" s="30" t="s">
        <v>6</v>
      </c>
      <c r="D167" s="31" t="s">
        <v>7</v>
      </c>
      <c r="E167" s="30" t="s">
        <v>8</v>
      </c>
    </row>
    <row r="168" spans="1:7" x14ac:dyDescent="0.35">
      <c r="B168" t="s">
        <v>588</v>
      </c>
      <c r="C168" s="30" t="s">
        <v>9</v>
      </c>
      <c r="D168" s="31" t="s">
        <v>72</v>
      </c>
      <c r="E168" s="30" t="s">
        <v>73</v>
      </c>
    </row>
    <row r="169" spans="1:7" x14ac:dyDescent="0.35">
      <c r="B169" t="s">
        <v>588</v>
      </c>
      <c r="C169" s="30" t="s">
        <v>11</v>
      </c>
      <c r="D169" s="31" t="s">
        <v>31</v>
      </c>
      <c r="E169" s="30" t="s">
        <v>84</v>
      </c>
    </row>
    <row r="171" spans="1:7" ht="45" customHeight="1" x14ac:dyDescent="0.35">
      <c r="A171" s="32" t="s">
        <v>661</v>
      </c>
      <c r="B171" s="32" t="s">
        <v>590</v>
      </c>
      <c r="C171" s="32" t="s">
        <v>85</v>
      </c>
      <c r="D171" s="33" t="s">
        <v>86</v>
      </c>
      <c r="E171" s="46" t="s">
        <v>87</v>
      </c>
      <c r="F171" s="46" t="s">
        <v>87</v>
      </c>
      <c r="G171" s="34">
        <f>SUM(G172:G173)</f>
        <v>24</v>
      </c>
    </row>
    <row r="172" spans="1:7" x14ac:dyDescent="0.35">
      <c r="A172" s="35" t="s">
        <v>662</v>
      </c>
      <c r="B172" s="35"/>
      <c r="C172" s="36"/>
      <c r="D172" s="36"/>
      <c r="E172" s="36"/>
      <c r="F172" s="36"/>
      <c r="G172" s="36"/>
    </row>
    <row r="173" spans="1:7" x14ac:dyDescent="0.35">
      <c r="A173" s="35" t="s">
        <v>663</v>
      </c>
      <c r="B173" s="35"/>
      <c r="C173" s="36">
        <v>1.6</v>
      </c>
      <c r="D173" s="36">
        <v>15</v>
      </c>
      <c r="E173" s="36"/>
      <c r="F173" s="36"/>
      <c r="G173" s="36">
        <f>PRODUCT(C173:F173)</f>
        <v>24</v>
      </c>
    </row>
    <row r="175" spans="1:7" ht="45" customHeight="1" x14ac:dyDescent="0.35">
      <c r="A175" s="32" t="s">
        <v>664</v>
      </c>
      <c r="B175" s="32" t="s">
        <v>590</v>
      </c>
      <c r="C175" s="32" t="s">
        <v>88</v>
      </c>
      <c r="D175" s="33" t="s">
        <v>86</v>
      </c>
      <c r="E175" s="46" t="s">
        <v>665</v>
      </c>
      <c r="F175" s="46" t="s">
        <v>665</v>
      </c>
      <c r="G175" s="34">
        <f>SUM(G176:G177)</f>
        <v>52.5</v>
      </c>
    </row>
    <row r="176" spans="1:7" x14ac:dyDescent="0.35">
      <c r="A176" s="35" t="s">
        <v>662</v>
      </c>
      <c r="B176" s="35"/>
      <c r="C176" s="36"/>
      <c r="D176" s="36"/>
      <c r="E176" s="36"/>
      <c r="F176" s="36"/>
      <c r="G176" s="36"/>
    </row>
    <row r="177" spans="1:7" x14ac:dyDescent="0.35">
      <c r="A177" s="35" t="s">
        <v>663</v>
      </c>
      <c r="B177" s="35"/>
      <c r="C177" s="36">
        <v>3.5</v>
      </c>
      <c r="D177" s="36">
        <v>15</v>
      </c>
      <c r="E177" s="36"/>
      <c r="F177" s="36"/>
      <c r="G177" s="36">
        <f>PRODUCT(C177:F177)</f>
        <v>52.5</v>
      </c>
    </row>
    <row r="179" spans="1:7" ht="45" customHeight="1" x14ac:dyDescent="0.35">
      <c r="A179" s="32" t="s">
        <v>666</v>
      </c>
      <c r="B179" s="32" t="s">
        <v>590</v>
      </c>
      <c r="C179" s="32" t="s">
        <v>90</v>
      </c>
      <c r="D179" s="33" t="s">
        <v>15</v>
      </c>
      <c r="E179" s="46" t="s">
        <v>667</v>
      </c>
      <c r="F179" s="46" t="s">
        <v>667</v>
      </c>
      <c r="G179" s="34">
        <f>SUM(G180:G181)</f>
        <v>52.5</v>
      </c>
    </row>
    <row r="180" spans="1:7" x14ac:dyDescent="0.35">
      <c r="A180" s="35" t="s">
        <v>662</v>
      </c>
      <c r="B180" s="35"/>
      <c r="C180" s="36"/>
      <c r="D180" s="36"/>
      <c r="E180" s="36"/>
      <c r="F180" s="36"/>
      <c r="G180" s="36"/>
    </row>
    <row r="181" spans="1:7" x14ac:dyDescent="0.35">
      <c r="A181" s="35" t="s">
        <v>663</v>
      </c>
      <c r="B181" s="35"/>
      <c r="C181" s="36">
        <v>3.5</v>
      </c>
      <c r="D181" s="36">
        <v>15</v>
      </c>
      <c r="E181" s="36"/>
      <c r="F181" s="36"/>
      <c r="G181" s="36">
        <f>PRODUCT(C181:F181)</f>
        <v>52.5</v>
      </c>
    </row>
    <row r="183" spans="1:7" ht="45" customHeight="1" x14ac:dyDescent="0.35">
      <c r="A183" s="32" t="s">
        <v>668</v>
      </c>
      <c r="B183" s="32" t="s">
        <v>590</v>
      </c>
      <c r="C183" s="32" t="s">
        <v>78</v>
      </c>
      <c r="D183" s="33" t="s">
        <v>28</v>
      </c>
      <c r="E183" s="46" t="s">
        <v>79</v>
      </c>
      <c r="F183" s="46" t="s">
        <v>79</v>
      </c>
      <c r="G183" s="34">
        <f>SUM(G184:G185)</f>
        <v>30</v>
      </c>
    </row>
    <row r="184" spans="1:7" x14ac:dyDescent="0.35">
      <c r="A184" s="35" t="s">
        <v>669</v>
      </c>
      <c r="B184" s="35"/>
      <c r="C184" s="36"/>
      <c r="D184" s="36"/>
      <c r="E184" s="36"/>
      <c r="F184" s="36"/>
      <c r="G184" s="36"/>
    </row>
    <row r="185" spans="1:7" x14ac:dyDescent="0.35">
      <c r="A185" s="35" t="s">
        <v>670</v>
      </c>
      <c r="B185" s="35"/>
      <c r="C185" s="36">
        <v>15</v>
      </c>
      <c r="D185" s="36">
        <v>2</v>
      </c>
      <c r="E185" s="36"/>
      <c r="F185" s="36"/>
      <c r="G185" s="36">
        <f>PRODUCT(C185:F185)</f>
        <v>30</v>
      </c>
    </row>
    <row r="187" spans="1:7" x14ac:dyDescent="0.35">
      <c r="B187" t="s">
        <v>588</v>
      </c>
      <c r="C187" s="30" t="s">
        <v>6</v>
      </c>
      <c r="D187" s="31" t="s">
        <v>7</v>
      </c>
      <c r="E187" s="30" t="s">
        <v>8</v>
      </c>
    </row>
    <row r="188" spans="1:7" x14ac:dyDescent="0.35">
      <c r="B188" t="s">
        <v>588</v>
      </c>
      <c r="C188" s="30" t="s">
        <v>9</v>
      </c>
      <c r="D188" s="31" t="s">
        <v>92</v>
      </c>
      <c r="E188" s="30" t="s">
        <v>93</v>
      </c>
    </row>
    <row r="190" spans="1:7" ht="45" customHeight="1" x14ac:dyDescent="0.35">
      <c r="A190" s="32" t="s">
        <v>671</v>
      </c>
      <c r="B190" s="32" t="s">
        <v>590</v>
      </c>
      <c r="C190" s="32" t="s">
        <v>94</v>
      </c>
      <c r="D190" s="33" t="s">
        <v>15</v>
      </c>
      <c r="E190" s="46" t="s">
        <v>672</v>
      </c>
      <c r="F190" s="46" t="s">
        <v>672</v>
      </c>
      <c r="G190" s="34">
        <f>SUM(G191:G197)</f>
        <v>77</v>
      </c>
    </row>
    <row r="191" spans="1:7" x14ac:dyDescent="0.35">
      <c r="A191" s="35" t="s">
        <v>619</v>
      </c>
      <c r="B191" s="35"/>
      <c r="C191" s="36"/>
      <c r="D191" s="36"/>
      <c r="E191" s="36"/>
      <c r="F191" s="36"/>
      <c r="G191" s="36"/>
    </row>
    <row r="192" spans="1:7" x14ac:dyDescent="0.35">
      <c r="A192" s="35" t="s">
        <v>620</v>
      </c>
      <c r="B192" s="35"/>
      <c r="C192" s="36">
        <v>42</v>
      </c>
      <c r="D192" s="36"/>
      <c r="E192" s="36"/>
      <c r="F192" s="36"/>
      <c r="G192" s="36">
        <f t="shared" ref="G192:G197" si="0">PRODUCT(C192:F192)</f>
        <v>42</v>
      </c>
    </row>
    <row r="193" spans="1:7" x14ac:dyDescent="0.35">
      <c r="A193" s="35" t="s">
        <v>621</v>
      </c>
      <c r="B193" s="35"/>
      <c r="C193" s="36">
        <v>15</v>
      </c>
      <c r="D193" s="36"/>
      <c r="E193" s="36"/>
      <c r="F193" s="36"/>
      <c r="G193" s="36">
        <f t="shared" si="0"/>
        <v>15</v>
      </c>
    </row>
    <row r="194" spans="1:7" x14ac:dyDescent="0.35">
      <c r="A194" s="35" t="s">
        <v>623</v>
      </c>
      <c r="B194" s="35"/>
      <c r="C194" s="36"/>
      <c r="D194" s="36"/>
      <c r="E194" s="36"/>
      <c r="F194" s="36"/>
      <c r="G194" s="36">
        <f t="shared" si="0"/>
        <v>0</v>
      </c>
    </row>
    <row r="195" spans="1:7" x14ac:dyDescent="0.35">
      <c r="A195" s="35" t="s">
        <v>624</v>
      </c>
      <c r="B195" s="35"/>
      <c r="C195" s="36">
        <v>2</v>
      </c>
      <c r="D195" s="36"/>
      <c r="E195" s="36"/>
      <c r="F195" s="36"/>
      <c r="G195" s="36">
        <f t="shared" si="0"/>
        <v>2</v>
      </c>
    </row>
    <row r="196" spans="1:7" x14ac:dyDescent="0.35">
      <c r="A196" s="35" t="s">
        <v>625</v>
      </c>
      <c r="B196" s="35"/>
      <c r="C196" s="36">
        <v>10</v>
      </c>
      <c r="D196" s="36"/>
      <c r="E196" s="36"/>
      <c r="F196" s="36"/>
      <c r="G196" s="36">
        <f t="shared" si="0"/>
        <v>10</v>
      </c>
    </row>
    <row r="197" spans="1:7" x14ac:dyDescent="0.35">
      <c r="A197" s="35" t="s">
        <v>626</v>
      </c>
      <c r="B197" s="35"/>
      <c r="C197" s="36">
        <v>8</v>
      </c>
      <c r="D197" s="36"/>
      <c r="E197" s="36"/>
      <c r="F197" s="36"/>
      <c r="G197" s="36">
        <f t="shared" si="0"/>
        <v>8</v>
      </c>
    </row>
    <row r="199" spans="1:7" x14ac:dyDescent="0.35">
      <c r="B199" t="s">
        <v>588</v>
      </c>
      <c r="C199" s="30" t="s">
        <v>6</v>
      </c>
      <c r="D199" s="31" t="s">
        <v>7</v>
      </c>
      <c r="E199" s="30" t="s">
        <v>8</v>
      </c>
    </row>
    <row r="200" spans="1:7" x14ac:dyDescent="0.35">
      <c r="B200" t="s">
        <v>588</v>
      </c>
      <c r="C200" s="30" t="s">
        <v>9</v>
      </c>
      <c r="D200" s="31" t="s">
        <v>96</v>
      </c>
      <c r="E200" s="30" t="s">
        <v>97</v>
      </c>
    </row>
    <row r="201" spans="1:7" x14ac:dyDescent="0.35">
      <c r="B201" t="s">
        <v>588</v>
      </c>
      <c r="C201" s="30" t="s">
        <v>11</v>
      </c>
      <c r="D201" s="31" t="s">
        <v>7</v>
      </c>
      <c r="E201" s="30" t="s">
        <v>98</v>
      </c>
    </row>
    <row r="203" spans="1:7" ht="45" customHeight="1" x14ac:dyDescent="0.35">
      <c r="A203" s="32" t="s">
        <v>673</v>
      </c>
      <c r="B203" s="32" t="s">
        <v>590</v>
      </c>
      <c r="C203" s="32" t="s">
        <v>99</v>
      </c>
      <c r="D203" s="33" t="s">
        <v>28</v>
      </c>
      <c r="E203" s="46" t="s">
        <v>674</v>
      </c>
      <c r="F203" s="46" t="s">
        <v>674</v>
      </c>
      <c r="G203" s="34">
        <f>SUM(G204:G205)</f>
        <v>15</v>
      </c>
    </row>
    <row r="204" spans="1:7" x14ac:dyDescent="0.35">
      <c r="A204" s="35" t="s">
        <v>675</v>
      </c>
      <c r="B204" s="35"/>
      <c r="C204" s="36"/>
      <c r="D204" s="36"/>
      <c r="E204" s="36"/>
      <c r="F204" s="36"/>
      <c r="G204" s="36"/>
    </row>
    <row r="205" spans="1:7" x14ac:dyDescent="0.35">
      <c r="A205" s="35" t="s">
        <v>676</v>
      </c>
      <c r="B205" s="35"/>
      <c r="C205" s="36">
        <v>15</v>
      </c>
      <c r="D205" s="36"/>
      <c r="E205" s="36"/>
      <c r="F205" s="36"/>
      <c r="G205" s="36">
        <f>PRODUCT(C205:F205)</f>
        <v>15</v>
      </c>
    </row>
    <row r="207" spans="1:7" x14ac:dyDescent="0.35">
      <c r="B207" t="s">
        <v>588</v>
      </c>
      <c r="C207" s="30" t="s">
        <v>6</v>
      </c>
      <c r="D207" s="31" t="s">
        <v>7</v>
      </c>
      <c r="E207" s="30" t="s">
        <v>8</v>
      </c>
    </row>
    <row r="208" spans="1:7" x14ac:dyDescent="0.35">
      <c r="B208" t="s">
        <v>588</v>
      </c>
      <c r="C208" s="30" t="s">
        <v>9</v>
      </c>
      <c r="D208" s="31" t="s">
        <v>96</v>
      </c>
      <c r="E208" s="30" t="s">
        <v>97</v>
      </c>
    </row>
    <row r="209" spans="1:7" x14ac:dyDescent="0.35">
      <c r="B209" t="s">
        <v>588</v>
      </c>
      <c r="C209" s="30" t="s">
        <v>11</v>
      </c>
      <c r="D209" s="31" t="s">
        <v>31</v>
      </c>
      <c r="E209" s="30" t="s">
        <v>104</v>
      </c>
    </row>
    <row r="211" spans="1:7" ht="45" customHeight="1" x14ac:dyDescent="0.35">
      <c r="A211" s="32" t="s">
        <v>677</v>
      </c>
      <c r="B211" s="32" t="s">
        <v>590</v>
      </c>
      <c r="C211" s="32" t="s">
        <v>105</v>
      </c>
      <c r="D211" s="33" t="s">
        <v>15</v>
      </c>
      <c r="E211" s="46" t="s">
        <v>106</v>
      </c>
      <c r="F211" s="46" t="s">
        <v>106</v>
      </c>
      <c r="G211" s="34">
        <f>SUM(G212:G219)</f>
        <v>30.799999999999997</v>
      </c>
    </row>
    <row r="212" spans="1:7" x14ac:dyDescent="0.35">
      <c r="A212" s="35" t="s">
        <v>610</v>
      </c>
      <c r="B212" s="35"/>
      <c r="C212" s="36"/>
      <c r="D212" s="36"/>
      <c r="E212" s="36"/>
      <c r="F212" s="36"/>
      <c r="G212" s="36"/>
    </row>
    <row r="213" spans="1:7" x14ac:dyDescent="0.35">
      <c r="A213" s="35" t="s">
        <v>678</v>
      </c>
      <c r="B213" s="35"/>
      <c r="C213" s="36">
        <v>6.5</v>
      </c>
      <c r="D213" s="36">
        <v>0.8</v>
      </c>
      <c r="E213" s="36"/>
      <c r="F213" s="36"/>
      <c r="G213" s="36">
        <f>PRODUCT(C213:F213)</f>
        <v>5.2</v>
      </c>
    </row>
    <row r="214" spans="1:7" x14ac:dyDescent="0.35">
      <c r="A214" s="35" t="s">
        <v>679</v>
      </c>
      <c r="B214" s="35"/>
      <c r="C214" s="36">
        <v>9</v>
      </c>
      <c r="D214" s="36">
        <v>0.8</v>
      </c>
      <c r="E214" s="36"/>
      <c r="F214" s="36"/>
      <c r="G214" s="36">
        <f>PRODUCT(C214:F214)</f>
        <v>7.2</v>
      </c>
    </row>
    <row r="215" spans="1:7" x14ac:dyDescent="0.35">
      <c r="A215" s="35"/>
      <c r="B215" s="35"/>
      <c r="C215" s="36"/>
      <c r="D215" s="36"/>
      <c r="E215" s="36"/>
      <c r="F215" s="36"/>
      <c r="G215" s="36">
        <v>0</v>
      </c>
    </row>
    <row r="216" spans="1:7" x14ac:dyDescent="0.35">
      <c r="A216" s="35" t="s">
        <v>613</v>
      </c>
      <c r="B216" s="35"/>
      <c r="C216" s="36"/>
      <c r="D216" s="36"/>
      <c r="E216" s="36"/>
      <c r="F216" s="36"/>
      <c r="G216" s="36">
        <v>0</v>
      </c>
    </row>
    <row r="217" spans="1:7" x14ac:dyDescent="0.35">
      <c r="A217" s="35" t="s">
        <v>678</v>
      </c>
      <c r="B217" s="35"/>
      <c r="C217" s="36">
        <v>5</v>
      </c>
      <c r="D217" s="36">
        <v>0.8</v>
      </c>
      <c r="E217" s="36"/>
      <c r="F217" s="36"/>
      <c r="G217" s="36">
        <f>PRODUCT(C217:F217)</f>
        <v>4</v>
      </c>
    </row>
    <row r="218" spans="1:7" x14ac:dyDescent="0.35">
      <c r="A218" s="35" t="s">
        <v>679</v>
      </c>
      <c r="B218" s="35"/>
      <c r="C218" s="36">
        <v>10</v>
      </c>
      <c r="D218" s="36">
        <v>0.8</v>
      </c>
      <c r="E218" s="36"/>
      <c r="F218" s="36"/>
      <c r="G218" s="36">
        <f>PRODUCT(C218:F218)</f>
        <v>8</v>
      </c>
    </row>
    <row r="219" spans="1:7" x14ac:dyDescent="0.35">
      <c r="A219" s="35" t="s">
        <v>680</v>
      </c>
      <c r="B219" s="35"/>
      <c r="C219" s="36">
        <v>8</v>
      </c>
      <c r="D219" s="36">
        <v>0.8</v>
      </c>
      <c r="E219" s="36"/>
      <c r="F219" s="36"/>
      <c r="G219" s="36">
        <f>PRODUCT(C219:F219)</f>
        <v>6.4</v>
      </c>
    </row>
    <row r="221" spans="1:7" ht="45" customHeight="1" x14ac:dyDescent="0.35">
      <c r="A221" s="32" t="s">
        <v>681</v>
      </c>
      <c r="B221" s="32" t="s">
        <v>590</v>
      </c>
      <c r="C221" s="32" t="s">
        <v>107</v>
      </c>
      <c r="D221" s="33" t="s">
        <v>86</v>
      </c>
      <c r="E221" s="46" t="s">
        <v>682</v>
      </c>
      <c r="F221" s="46" t="s">
        <v>682</v>
      </c>
      <c r="G221" s="34">
        <f>SUM(G222:G228)</f>
        <v>30.799999999999997</v>
      </c>
    </row>
    <row r="222" spans="1:7" x14ac:dyDescent="0.35">
      <c r="A222" s="35" t="s">
        <v>610</v>
      </c>
      <c r="B222" s="35"/>
      <c r="C222" s="36"/>
      <c r="D222" s="36"/>
      <c r="E222" s="36"/>
      <c r="F222" s="36"/>
      <c r="G222" s="36"/>
    </row>
    <row r="223" spans="1:7" x14ac:dyDescent="0.35">
      <c r="A223" s="35" t="s">
        <v>678</v>
      </c>
      <c r="B223" s="35"/>
      <c r="C223" s="36">
        <v>6.5</v>
      </c>
      <c r="D223" s="36">
        <v>0.8</v>
      </c>
      <c r="E223" s="36"/>
      <c r="F223" s="36"/>
      <c r="G223" s="36">
        <f>PRODUCT(C223:F223)</f>
        <v>5.2</v>
      </c>
    </row>
    <row r="224" spans="1:7" x14ac:dyDescent="0.35">
      <c r="A224" s="35" t="s">
        <v>679</v>
      </c>
      <c r="B224" s="35"/>
      <c r="C224" s="36">
        <v>9</v>
      </c>
      <c r="D224" s="36">
        <v>0.8</v>
      </c>
      <c r="E224" s="36"/>
      <c r="F224" s="36"/>
      <c r="G224" s="36">
        <f>PRODUCT(C224:F224)</f>
        <v>7.2</v>
      </c>
    </row>
    <row r="225" spans="1:7" x14ac:dyDescent="0.35">
      <c r="A225" s="35" t="s">
        <v>613</v>
      </c>
      <c r="B225" s="35"/>
      <c r="C225" s="36"/>
      <c r="D225" s="36"/>
      <c r="E225" s="36"/>
      <c r="F225" s="36"/>
      <c r="G225" s="36"/>
    </row>
    <row r="226" spans="1:7" x14ac:dyDescent="0.35">
      <c r="A226" s="35" t="s">
        <v>678</v>
      </c>
      <c r="B226" s="35"/>
      <c r="C226" s="36">
        <v>5</v>
      </c>
      <c r="D226" s="36">
        <v>0.8</v>
      </c>
      <c r="E226" s="36"/>
      <c r="F226" s="36"/>
      <c r="G226" s="36">
        <f>PRODUCT(C226:F226)</f>
        <v>4</v>
      </c>
    </row>
    <row r="227" spans="1:7" x14ac:dyDescent="0.35">
      <c r="A227" s="35" t="s">
        <v>679</v>
      </c>
      <c r="B227" s="35"/>
      <c r="C227" s="36">
        <v>10</v>
      </c>
      <c r="D227" s="36">
        <v>0.8</v>
      </c>
      <c r="E227" s="36"/>
      <c r="F227" s="36"/>
      <c r="G227" s="36">
        <f>PRODUCT(C227:F227)</f>
        <v>8</v>
      </c>
    </row>
    <row r="228" spans="1:7" x14ac:dyDescent="0.35">
      <c r="A228" s="35" t="s">
        <v>680</v>
      </c>
      <c r="B228" s="35"/>
      <c r="C228" s="36">
        <v>8</v>
      </c>
      <c r="D228" s="36">
        <v>0.8</v>
      </c>
      <c r="E228" s="36"/>
      <c r="F228" s="36"/>
      <c r="G228" s="36">
        <f>PRODUCT(C228:F228)</f>
        <v>6.4</v>
      </c>
    </row>
    <row r="230" spans="1:7" ht="45" customHeight="1" x14ac:dyDescent="0.35">
      <c r="A230" s="32" t="s">
        <v>683</v>
      </c>
      <c r="B230" s="32" t="s">
        <v>590</v>
      </c>
      <c r="C230" s="32" t="s">
        <v>90</v>
      </c>
      <c r="D230" s="33" t="s">
        <v>15</v>
      </c>
      <c r="E230" s="46" t="s">
        <v>667</v>
      </c>
      <c r="F230" s="46" t="s">
        <v>667</v>
      </c>
      <c r="G230" s="34">
        <f>SUM(G231:G237)</f>
        <v>30.799999999999997</v>
      </c>
    </row>
    <row r="231" spans="1:7" x14ac:dyDescent="0.35">
      <c r="A231" s="35" t="s">
        <v>610</v>
      </c>
      <c r="B231" s="35"/>
      <c r="C231" s="36"/>
      <c r="D231" s="36"/>
      <c r="E231" s="36"/>
      <c r="F231" s="36"/>
      <c r="G231" s="36"/>
    </row>
    <row r="232" spans="1:7" x14ac:dyDescent="0.35">
      <c r="A232" s="35" t="s">
        <v>678</v>
      </c>
      <c r="B232" s="35"/>
      <c r="C232" s="36">
        <v>6.5</v>
      </c>
      <c r="D232" s="36">
        <v>0.8</v>
      </c>
      <c r="E232" s="36"/>
      <c r="F232" s="36"/>
      <c r="G232" s="36">
        <f>PRODUCT(C232:F232)</f>
        <v>5.2</v>
      </c>
    </row>
    <row r="233" spans="1:7" x14ac:dyDescent="0.35">
      <c r="A233" s="35" t="s">
        <v>679</v>
      </c>
      <c r="B233" s="35"/>
      <c r="C233" s="36">
        <v>9</v>
      </c>
      <c r="D233" s="36">
        <v>0.8</v>
      </c>
      <c r="E233" s="36"/>
      <c r="F233" s="36"/>
      <c r="G233" s="36">
        <f>PRODUCT(C233:F233)</f>
        <v>7.2</v>
      </c>
    </row>
    <row r="234" spans="1:7" x14ac:dyDescent="0.35">
      <c r="A234" s="35" t="s">
        <v>613</v>
      </c>
      <c r="B234" s="35"/>
      <c r="C234" s="36"/>
      <c r="D234" s="36"/>
      <c r="E234" s="36"/>
      <c r="F234" s="36"/>
      <c r="G234" s="36"/>
    </row>
    <row r="235" spans="1:7" x14ac:dyDescent="0.35">
      <c r="A235" s="35" t="s">
        <v>678</v>
      </c>
      <c r="B235" s="35"/>
      <c r="C235" s="36">
        <v>5</v>
      </c>
      <c r="D235" s="36">
        <v>0.8</v>
      </c>
      <c r="E235" s="36"/>
      <c r="F235" s="36"/>
      <c r="G235" s="36">
        <f>PRODUCT(C235:F235)</f>
        <v>4</v>
      </c>
    </row>
    <row r="236" spans="1:7" x14ac:dyDescent="0.35">
      <c r="A236" s="35" t="s">
        <v>679</v>
      </c>
      <c r="B236" s="35"/>
      <c r="C236" s="36">
        <v>10</v>
      </c>
      <c r="D236" s="36">
        <v>0.8</v>
      </c>
      <c r="E236" s="36"/>
      <c r="F236" s="36"/>
      <c r="G236" s="36">
        <f>PRODUCT(C236:F236)</f>
        <v>8</v>
      </c>
    </row>
    <row r="237" spans="1:7" x14ac:dyDescent="0.35">
      <c r="A237" s="35" t="s">
        <v>680</v>
      </c>
      <c r="B237" s="35"/>
      <c r="C237" s="36">
        <v>8</v>
      </c>
      <c r="D237" s="36">
        <v>0.8</v>
      </c>
      <c r="E237" s="36"/>
      <c r="F237" s="36"/>
      <c r="G237" s="36">
        <f>PRODUCT(C237:F237)</f>
        <v>6.4</v>
      </c>
    </row>
    <row r="239" spans="1:7" ht="45" customHeight="1" x14ac:dyDescent="0.35">
      <c r="A239" s="32" t="s">
        <v>684</v>
      </c>
      <c r="B239" s="32" t="s">
        <v>590</v>
      </c>
      <c r="C239" s="32" t="s">
        <v>78</v>
      </c>
      <c r="D239" s="33" t="s">
        <v>28</v>
      </c>
      <c r="E239" s="46" t="s">
        <v>79</v>
      </c>
      <c r="F239" s="46" t="s">
        <v>79</v>
      </c>
      <c r="G239" s="34">
        <f>SUM(G240:G247)</f>
        <v>77</v>
      </c>
    </row>
    <row r="240" spans="1:7" x14ac:dyDescent="0.35">
      <c r="A240" s="35" t="s">
        <v>610</v>
      </c>
      <c r="B240" s="35"/>
      <c r="C240" s="36"/>
      <c r="D240" s="36"/>
      <c r="E240" s="36"/>
      <c r="F240" s="36"/>
      <c r="G240" s="36"/>
    </row>
    <row r="241" spans="1:7" x14ac:dyDescent="0.35">
      <c r="A241" s="35" t="s">
        <v>685</v>
      </c>
      <c r="B241" s="35"/>
      <c r="C241" s="36">
        <v>6.5</v>
      </c>
      <c r="D241" s="36">
        <v>2</v>
      </c>
      <c r="E241" s="36"/>
      <c r="F241" s="36"/>
      <c r="G241" s="36">
        <f>PRODUCT(C241:F241)</f>
        <v>13</v>
      </c>
    </row>
    <row r="242" spans="1:7" x14ac:dyDescent="0.35">
      <c r="A242" s="35" t="s">
        <v>686</v>
      </c>
      <c r="B242" s="35"/>
      <c r="C242" s="36">
        <v>9</v>
      </c>
      <c r="D242" s="36">
        <v>2</v>
      </c>
      <c r="E242" s="36"/>
      <c r="F242" s="36"/>
      <c r="G242" s="36">
        <f>PRODUCT(C242:F242)</f>
        <v>18</v>
      </c>
    </row>
    <row r="243" spans="1:7" x14ac:dyDescent="0.35">
      <c r="A243" s="35"/>
      <c r="B243" s="35"/>
      <c r="C243" s="36"/>
      <c r="D243" s="36"/>
      <c r="E243" s="36"/>
      <c r="F243" s="36"/>
      <c r="G243" s="36">
        <v>0</v>
      </c>
    </row>
    <row r="244" spans="1:7" x14ac:dyDescent="0.35">
      <c r="A244" s="35" t="s">
        <v>613</v>
      </c>
      <c r="B244" s="35"/>
      <c r="C244" s="36"/>
      <c r="D244" s="36"/>
      <c r="E244" s="36"/>
      <c r="F244" s="36"/>
      <c r="G244" s="36">
        <v>0</v>
      </c>
    </row>
    <row r="245" spans="1:7" x14ac:dyDescent="0.35">
      <c r="A245" s="35" t="s">
        <v>685</v>
      </c>
      <c r="B245" s="35"/>
      <c r="C245" s="36">
        <v>5</v>
      </c>
      <c r="D245" s="36">
        <v>2</v>
      </c>
      <c r="E245" s="36"/>
      <c r="F245" s="36"/>
      <c r="G245" s="36">
        <f>PRODUCT(C245:F245)</f>
        <v>10</v>
      </c>
    </row>
    <row r="246" spans="1:7" x14ac:dyDescent="0.35">
      <c r="A246" s="35" t="s">
        <v>686</v>
      </c>
      <c r="B246" s="35"/>
      <c r="C246" s="36">
        <v>10</v>
      </c>
      <c r="D246" s="36">
        <v>2</v>
      </c>
      <c r="E246" s="36"/>
      <c r="F246" s="36"/>
      <c r="G246" s="36">
        <f>PRODUCT(C246:F246)</f>
        <v>20</v>
      </c>
    </row>
    <row r="247" spans="1:7" x14ac:dyDescent="0.35">
      <c r="A247" s="35" t="s">
        <v>687</v>
      </c>
      <c r="B247" s="35"/>
      <c r="C247" s="36">
        <v>8</v>
      </c>
      <c r="D247" s="36">
        <v>2</v>
      </c>
      <c r="E247" s="36"/>
      <c r="F247" s="36"/>
      <c r="G247" s="36">
        <f>PRODUCT(C247:F247)</f>
        <v>16</v>
      </c>
    </row>
    <row r="249" spans="1:7" x14ac:dyDescent="0.35">
      <c r="B249" t="s">
        <v>588</v>
      </c>
      <c r="C249" s="30" t="s">
        <v>6</v>
      </c>
      <c r="D249" s="31" t="s">
        <v>7</v>
      </c>
      <c r="E249" s="30" t="s">
        <v>8</v>
      </c>
    </row>
    <row r="250" spans="1:7" x14ac:dyDescent="0.35">
      <c r="B250" t="s">
        <v>588</v>
      </c>
      <c r="C250" s="30" t="s">
        <v>9</v>
      </c>
      <c r="D250" s="31" t="s">
        <v>96</v>
      </c>
      <c r="E250" s="30" t="s">
        <v>97</v>
      </c>
    </row>
    <row r="251" spans="1:7" x14ac:dyDescent="0.35">
      <c r="B251" t="s">
        <v>588</v>
      </c>
      <c r="C251" s="30" t="s">
        <v>11</v>
      </c>
      <c r="D251" s="31" t="s">
        <v>49</v>
      </c>
      <c r="E251" s="30" t="s">
        <v>109</v>
      </c>
    </row>
    <row r="253" spans="1:7" ht="45" customHeight="1" x14ac:dyDescent="0.35">
      <c r="A253" s="32" t="s">
        <v>688</v>
      </c>
      <c r="B253" s="32" t="s">
        <v>590</v>
      </c>
      <c r="C253" s="32" t="s">
        <v>110</v>
      </c>
      <c r="D253" s="33" t="s">
        <v>111</v>
      </c>
      <c r="E253" s="46" t="s">
        <v>689</v>
      </c>
      <c r="F253" s="46" t="s">
        <v>689</v>
      </c>
      <c r="G253" s="34">
        <f>SUM(G254:G256)</f>
        <v>47.5</v>
      </c>
    </row>
    <row r="254" spans="1:7" x14ac:dyDescent="0.35">
      <c r="A254" s="35" t="s">
        <v>690</v>
      </c>
      <c r="B254" s="35"/>
      <c r="C254" s="36"/>
      <c r="D254" s="36"/>
      <c r="E254" s="36"/>
      <c r="F254" s="36"/>
      <c r="G254" s="36"/>
    </row>
    <row r="255" spans="1:7" x14ac:dyDescent="0.35">
      <c r="A255" s="35" t="s">
        <v>691</v>
      </c>
      <c r="B255" s="35"/>
      <c r="C255" s="36">
        <v>10</v>
      </c>
      <c r="D255" s="36">
        <v>4</v>
      </c>
      <c r="E255" s="36"/>
      <c r="F255" s="36"/>
      <c r="G255" s="36">
        <f>PRODUCT(C255:F255)</f>
        <v>40</v>
      </c>
    </row>
    <row r="256" spans="1:7" x14ac:dyDescent="0.35">
      <c r="A256" s="35"/>
      <c r="B256" s="35"/>
      <c r="C256" s="36">
        <v>7.5</v>
      </c>
      <c r="D256" s="36">
        <v>1</v>
      </c>
      <c r="E256" s="36"/>
      <c r="F256" s="36"/>
      <c r="G256" s="36">
        <f>PRODUCT(C256:F256)</f>
        <v>7.5</v>
      </c>
    </row>
    <row r="258" spans="1:7" x14ac:dyDescent="0.35">
      <c r="B258" t="s">
        <v>588</v>
      </c>
      <c r="C258" s="30" t="s">
        <v>6</v>
      </c>
      <c r="D258" s="31" t="s">
        <v>7</v>
      </c>
      <c r="E258" s="30" t="s">
        <v>8</v>
      </c>
    </row>
    <row r="259" spans="1:7" x14ac:dyDescent="0.35">
      <c r="B259" t="s">
        <v>588</v>
      </c>
      <c r="C259" s="30" t="s">
        <v>9</v>
      </c>
      <c r="D259" s="31" t="s">
        <v>96</v>
      </c>
      <c r="E259" s="30" t="s">
        <v>97</v>
      </c>
    </row>
    <row r="260" spans="1:7" x14ac:dyDescent="0.35">
      <c r="B260" t="s">
        <v>588</v>
      </c>
      <c r="C260" s="30" t="s">
        <v>11</v>
      </c>
      <c r="D260" s="31" t="s">
        <v>72</v>
      </c>
      <c r="E260" s="30" t="s">
        <v>113</v>
      </c>
    </row>
    <row r="262" spans="1:7" ht="45" customHeight="1" x14ac:dyDescent="0.35">
      <c r="A262" s="32" t="s">
        <v>692</v>
      </c>
      <c r="B262" s="32" t="s">
        <v>590</v>
      </c>
      <c r="C262" s="32" t="s">
        <v>114</v>
      </c>
      <c r="D262" s="33" t="s">
        <v>25</v>
      </c>
      <c r="E262" s="46" t="s">
        <v>115</v>
      </c>
      <c r="F262" s="46" t="s">
        <v>115</v>
      </c>
      <c r="G262" s="34">
        <f>SUM(G263:G264)</f>
        <v>1</v>
      </c>
    </row>
    <row r="263" spans="1:7" x14ac:dyDescent="0.35">
      <c r="A263" s="35" t="s">
        <v>693</v>
      </c>
      <c r="B263" s="35"/>
      <c r="C263" s="36"/>
      <c r="D263" s="36"/>
      <c r="E263" s="36"/>
      <c r="F263" s="36"/>
      <c r="G263" s="36"/>
    </row>
    <row r="264" spans="1:7" x14ac:dyDescent="0.35">
      <c r="A264" s="35" t="s">
        <v>694</v>
      </c>
      <c r="B264" s="35"/>
      <c r="C264" s="36">
        <v>1</v>
      </c>
      <c r="D264" s="36"/>
      <c r="E264" s="36"/>
      <c r="F264" s="36"/>
      <c r="G264" s="36">
        <f>PRODUCT(C264:F264)</f>
        <v>1</v>
      </c>
    </row>
    <row r="266" spans="1:7" ht="45" customHeight="1" x14ac:dyDescent="0.35">
      <c r="A266" s="32" t="s">
        <v>695</v>
      </c>
      <c r="B266" s="32" t="s">
        <v>590</v>
      </c>
      <c r="C266" s="32" t="s">
        <v>118</v>
      </c>
      <c r="D266" s="33" t="s">
        <v>15</v>
      </c>
      <c r="E266" s="46" t="s">
        <v>696</v>
      </c>
      <c r="F266" s="46" t="s">
        <v>696</v>
      </c>
      <c r="G266" s="34">
        <f>SUM(G267:G267)</f>
        <v>6</v>
      </c>
    </row>
    <row r="267" spans="1:7" x14ac:dyDescent="0.35">
      <c r="A267" s="35" t="s">
        <v>697</v>
      </c>
      <c r="B267" s="35"/>
      <c r="C267" s="36">
        <v>3</v>
      </c>
      <c r="D267" s="36">
        <v>2</v>
      </c>
      <c r="E267" s="36"/>
      <c r="F267" s="36"/>
      <c r="G267" s="36">
        <f>PRODUCT(C267:F267)</f>
        <v>6</v>
      </c>
    </row>
    <row r="269" spans="1:7" ht="45" customHeight="1" x14ac:dyDescent="0.35">
      <c r="A269" s="32" t="s">
        <v>698</v>
      </c>
      <c r="B269" s="32" t="s">
        <v>590</v>
      </c>
      <c r="C269" s="32" t="s">
        <v>120</v>
      </c>
      <c r="D269" s="33" t="s">
        <v>15</v>
      </c>
      <c r="E269" s="46" t="s">
        <v>699</v>
      </c>
      <c r="F269" s="46" t="s">
        <v>699</v>
      </c>
      <c r="G269" s="34">
        <f>SUM(G270:G270)</f>
        <v>6</v>
      </c>
    </row>
    <row r="270" spans="1:7" x14ac:dyDescent="0.35">
      <c r="A270" s="35" t="s">
        <v>697</v>
      </c>
      <c r="B270" s="35"/>
      <c r="C270" s="36">
        <v>3</v>
      </c>
      <c r="D270" s="36">
        <v>2</v>
      </c>
      <c r="E270" s="36"/>
      <c r="F270" s="36"/>
      <c r="G270" s="36">
        <f>PRODUCT(C270:F270)</f>
        <v>6</v>
      </c>
    </row>
    <row r="272" spans="1:7" x14ac:dyDescent="0.35">
      <c r="B272" t="s">
        <v>588</v>
      </c>
      <c r="C272" s="30" t="s">
        <v>6</v>
      </c>
      <c r="D272" s="31" t="s">
        <v>7</v>
      </c>
      <c r="E272" s="30" t="s">
        <v>8</v>
      </c>
    </row>
    <row r="273" spans="1:7" x14ac:dyDescent="0.35">
      <c r="B273" t="s">
        <v>588</v>
      </c>
      <c r="C273" s="30" t="s">
        <v>9</v>
      </c>
      <c r="D273" s="31" t="s">
        <v>124</v>
      </c>
      <c r="E273" s="30" t="s">
        <v>125</v>
      </c>
    </row>
    <row r="275" spans="1:7" ht="45" customHeight="1" x14ac:dyDescent="0.35">
      <c r="A275" s="32" t="s">
        <v>700</v>
      </c>
      <c r="B275" s="32" t="s">
        <v>590</v>
      </c>
      <c r="C275" s="32" t="s">
        <v>126</v>
      </c>
      <c r="D275" s="33" t="s">
        <v>15</v>
      </c>
      <c r="E275" s="46" t="s">
        <v>127</v>
      </c>
      <c r="F275" s="46" t="s">
        <v>127</v>
      </c>
      <c r="G275" s="34">
        <f>SUM(G276:G277)</f>
        <v>11.2</v>
      </c>
    </row>
    <row r="276" spans="1:7" x14ac:dyDescent="0.35">
      <c r="A276" s="35" t="s">
        <v>701</v>
      </c>
      <c r="B276" s="35"/>
      <c r="C276" s="36"/>
      <c r="D276" s="36"/>
      <c r="E276" s="36"/>
      <c r="F276" s="36"/>
      <c r="G276" s="36"/>
    </row>
    <row r="277" spans="1:7" x14ac:dyDescent="0.35">
      <c r="A277" s="35" t="s">
        <v>702</v>
      </c>
      <c r="B277" s="35"/>
      <c r="C277" s="36">
        <v>2.8</v>
      </c>
      <c r="D277" s="36">
        <v>4</v>
      </c>
      <c r="E277" s="36"/>
      <c r="F277" s="36"/>
      <c r="G277" s="36">
        <f>PRODUCT(C277:F277)</f>
        <v>11.2</v>
      </c>
    </row>
    <row r="279" spans="1:7" ht="45" customHeight="1" x14ac:dyDescent="0.35">
      <c r="A279" s="32" t="s">
        <v>703</v>
      </c>
      <c r="B279" s="32" t="s">
        <v>590</v>
      </c>
      <c r="C279" s="32" t="s">
        <v>128</v>
      </c>
      <c r="D279" s="33" t="s">
        <v>15</v>
      </c>
      <c r="E279" s="46" t="s">
        <v>129</v>
      </c>
      <c r="F279" s="46" t="s">
        <v>129</v>
      </c>
      <c r="G279" s="34">
        <f>SUM(G280:G281)</f>
        <v>44.8</v>
      </c>
    </row>
    <row r="280" spans="1:7" x14ac:dyDescent="0.35">
      <c r="A280" s="35" t="s">
        <v>701</v>
      </c>
      <c r="B280" s="35"/>
      <c r="C280" s="36"/>
      <c r="D280" s="36"/>
      <c r="E280" s="36"/>
      <c r="F280" s="36"/>
      <c r="G280" s="36"/>
    </row>
    <row r="281" spans="1:7" x14ac:dyDescent="0.35">
      <c r="A281" s="35" t="s">
        <v>704</v>
      </c>
      <c r="B281" s="35"/>
      <c r="C281" s="36">
        <v>2</v>
      </c>
      <c r="D281" s="36">
        <v>0.7</v>
      </c>
      <c r="E281" s="36">
        <v>8</v>
      </c>
      <c r="F281" s="36">
        <v>4</v>
      </c>
      <c r="G281" s="36">
        <f>PRODUCT(C281:F281)</f>
        <v>44.8</v>
      </c>
    </row>
    <row r="283" spans="1:7" ht="45" customHeight="1" x14ac:dyDescent="0.35">
      <c r="A283" s="32" t="s">
        <v>705</v>
      </c>
      <c r="B283" s="32" t="s">
        <v>590</v>
      </c>
      <c r="C283" s="32" t="s">
        <v>107</v>
      </c>
      <c r="D283" s="33" t="s">
        <v>86</v>
      </c>
      <c r="E283" s="46" t="s">
        <v>682</v>
      </c>
      <c r="F283" s="46" t="s">
        <v>682</v>
      </c>
      <c r="G283" s="34">
        <f>SUM(G284:G286)</f>
        <v>44.8</v>
      </c>
    </row>
    <row r="284" spans="1:7" x14ac:dyDescent="0.35">
      <c r="A284" s="35" t="s">
        <v>701</v>
      </c>
      <c r="B284" s="35"/>
      <c r="C284" s="36"/>
      <c r="D284" s="36"/>
      <c r="E284" s="36"/>
      <c r="F284" s="36"/>
      <c r="G284" s="36"/>
    </row>
    <row r="285" spans="1:7" x14ac:dyDescent="0.35">
      <c r="A285" s="35" t="s">
        <v>704</v>
      </c>
      <c r="B285" s="35"/>
      <c r="C285" s="36">
        <v>2</v>
      </c>
      <c r="D285" s="36">
        <v>0.7</v>
      </c>
      <c r="E285" s="36">
        <v>8</v>
      </c>
      <c r="F285" s="36">
        <v>4</v>
      </c>
      <c r="G285" s="36">
        <f>PRODUCT(C285:F285)</f>
        <v>44.8</v>
      </c>
    </row>
    <row r="286" spans="1:7" x14ac:dyDescent="0.35">
      <c r="A286" s="35" t="s">
        <v>706</v>
      </c>
      <c r="B286" s="35"/>
      <c r="C286" s="36"/>
      <c r="D286" s="36"/>
      <c r="E286" s="36"/>
      <c r="F286" s="36"/>
      <c r="G286" s="36"/>
    </row>
    <row r="288" spans="1:7" ht="45" customHeight="1" x14ac:dyDescent="0.35">
      <c r="A288" s="32" t="s">
        <v>707</v>
      </c>
      <c r="B288" s="32" t="s">
        <v>590</v>
      </c>
      <c r="C288" s="32" t="s">
        <v>130</v>
      </c>
      <c r="D288" s="33" t="s">
        <v>15</v>
      </c>
      <c r="E288" s="46" t="s">
        <v>131</v>
      </c>
      <c r="F288" s="46" t="s">
        <v>131</v>
      </c>
      <c r="G288" s="34">
        <f>SUM(G289:G290)</f>
        <v>44.8</v>
      </c>
    </row>
    <row r="289" spans="1:7" x14ac:dyDescent="0.35">
      <c r="A289" s="35" t="s">
        <v>701</v>
      </c>
      <c r="B289" s="35"/>
      <c r="C289" s="36"/>
      <c r="D289" s="36"/>
      <c r="E289" s="36"/>
      <c r="F289" s="36"/>
      <c r="G289" s="36"/>
    </row>
    <row r="290" spans="1:7" x14ac:dyDescent="0.35">
      <c r="A290" s="35" t="s">
        <v>704</v>
      </c>
      <c r="B290" s="35"/>
      <c r="C290" s="36">
        <v>2</v>
      </c>
      <c r="D290" s="36">
        <v>0.7</v>
      </c>
      <c r="E290" s="36">
        <v>8</v>
      </c>
      <c r="F290" s="36">
        <v>4</v>
      </c>
      <c r="G290" s="36">
        <f>PRODUCT(C290:F290)</f>
        <v>44.8</v>
      </c>
    </row>
    <row r="292" spans="1:7" ht="45" customHeight="1" x14ac:dyDescent="0.35">
      <c r="A292" s="32" t="s">
        <v>708</v>
      </c>
      <c r="B292" s="32" t="s">
        <v>590</v>
      </c>
      <c r="C292" s="32" t="s">
        <v>132</v>
      </c>
      <c r="D292" s="33" t="s">
        <v>15</v>
      </c>
      <c r="E292" s="46" t="s">
        <v>133</v>
      </c>
      <c r="F292" s="46" t="s">
        <v>133</v>
      </c>
      <c r="G292" s="34">
        <f>SUM(G293:G294)</f>
        <v>11.2</v>
      </c>
    </row>
    <row r="293" spans="1:7" x14ac:dyDescent="0.35">
      <c r="A293" s="35" t="s">
        <v>701</v>
      </c>
      <c r="B293" s="35"/>
      <c r="C293" s="36"/>
      <c r="D293" s="36"/>
      <c r="E293" s="36"/>
      <c r="F293" s="36"/>
      <c r="G293" s="36"/>
    </row>
    <row r="294" spans="1:7" x14ac:dyDescent="0.35">
      <c r="A294" s="35" t="s">
        <v>702</v>
      </c>
      <c r="B294" s="35"/>
      <c r="C294" s="36">
        <v>2.8</v>
      </c>
      <c r="D294" s="36">
        <v>4</v>
      </c>
      <c r="E294" s="36"/>
      <c r="F294" s="36"/>
      <c r="G294" s="36">
        <f>PRODUCT(C294:F294)</f>
        <v>11.2</v>
      </c>
    </row>
    <row r="296" spans="1:7" x14ac:dyDescent="0.35">
      <c r="B296" t="s">
        <v>588</v>
      </c>
      <c r="C296" s="30" t="s">
        <v>6</v>
      </c>
      <c r="D296" s="31" t="s">
        <v>7</v>
      </c>
      <c r="E296" s="30" t="s">
        <v>8</v>
      </c>
    </row>
    <row r="297" spans="1:7" x14ac:dyDescent="0.35">
      <c r="B297" t="s">
        <v>588</v>
      </c>
      <c r="C297" s="30" t="s">
        <v>9</v>
      </c>
      <c r="D297" s="31" t="s">
        <v>139</v>
      </c>
      <c r="E297" s="30" t="s">
        <v>140</v>
      </c>
    </row>
    <row r="299" spans="1:7" ht="45" customHeight="1" x14ac:dyDescent="0.35">
      <c r="A299" s="32" t="s">
        <v>709</v>
      </c>
      <c r="B299" s="32" t="s">
        <v>590</v>
      </c>
      <c r="C299" s="32" t="s">
        <v>142</v>
      </c>
      <c r="D299" s="33" t="s">
        <v>143</v>
      </c>
      <c r="E299" s="46" t="s">
        <v>144</v>
      </c>
      <c r="F299" s="46" t="s">
        <v>144</v>
      </c>
      <c r="G299" s="34">
        <f>SUM(G300:G305)</f>
        <v>30.92</v>
      </c>
    </row>
    <row r="300" spans="1:7" x14ac:dyDescent="0.35">
      <c r="A300" s="35" t="s">
        <v>710</v>
      </c>
      <c r="B300" s="35"/>
      <c r="C300" s="36">
        <v>57</v>
      </c>
      <c r="D300" s="36">
        <v>0.2</v>
      </c>
      <c r="E300" s="36"/>
      <c r="F300" s="36"/>
      <c r="G300" s="36">
        <f t="shared" ref="G300:G305" si="1">PRODUCT(C300:F300)</f>
        <v>11.4</v>
      </c>
    </row>
    <row r="301" spans="1:7" x14ac:dyDescent="0.35">
      <c r="A301" s="35"/>
      <c r="B301" s="35"/>
      <c r="C301" s="36">
        <v>20</v>
      </c>
      <c r="D301" s="36">
        <v>0.08</v>
      </c>
      <c r="E301" s="36"/>
      <c r="F301" s="36"/>
      <c r="G301" s="36">
        <f t="shared" si="1"/>
        <v>1.6</v>
      </c>
    </row>
    <row r="302" spans="1:7" x14ac:dyDescent="0.35">
      <c r="A302" s="35"/>
      <c r="B302" s="35"/>
      <c r="C302" s="36">
        <v>120</v>
      </c>
      <c r="D302" s="36">
        <v>0.12</v>
      </c>
      <c r="E302" s="36"/>
      <c r="F302" s="36"/>
      <c r="G302" s="36">
        <f t="shared" si="1"/>
        <v>14.399999999999999</v>
      </c>
    </row>
    <row r="303" spans="1:7" x14ac:dyDescent="0.35">
      <c r="A303" s="35" t="s">
        <v>711</v>
      </c>
      <c r="B303" s="35"/>
      <c r="C303" s="36">
        <v>11.2</v>
      </c>
      <c r="D303" s="36">
        <v>0.1</v>
      </c>
      <c r="E303" s="36"/>
      <c r="F303" s="36"/>
      <c r="G303" s="36">
        <f t="shared" si="1"/>
        <v>1.1199999999999999</v>
      </c>
    </row>
    <row r="304" spans="1:7" x14ac:dyDescent="0.35">
      <c r="A304" s="35"/>
      <c r="B304" s="35"/>
      <c r="C304" s="36">
        <v>6</v>
      </c>
      <c r="D304" s="36">
        <v>0.1</v>
      </c>
      <c r="E304" s="36"/>
      <c r="F304" s="36"/>
      <c r="G304" s="36">
        <f t="shared" si="1"/>
        <v>0.60000000000000009</v>
      </c>
    </row>
    <row r="305" spans="1:7" x14ac:dyDescent="0.35">
      <c r="A305" s="35"/>
      <c r="B305" s="35"/>
      <c r="C305" s="36">
        <v>6</v>
      </c>
      <c r="D305" s="36">
        <v>0.3</v>
      </c>
      <c r="E305" s="36"/>
      <c r="F305" s="36"/>
      <c r="G305" s="36">
        <f t="shared" si="1"/>
        <v>1.7999999999999998</v>
      </c>
    </row>
    <row r="307" spans="1:7" ht="45" customHeight="1" x14ac:dyDescent="0.35">
      <c r="A307" s="32" t="s">
        <v>712</v>
      </c>
      <c r="B307" s="32" t="s">
        <v>590</v>
      </c>
      <c r="C307" s="32" t="s">
        <v>145</v>
      </c>
      <c r="D307" s="33" t="s">
        <v>143</v>
      </c>
      <c r="E307" s="46" t="s">
        <v>146</v>
      </c>
      <c r="F307" s="46" t="s">
        <v>146</v>
      </c>
      <c r="G307" s="34">
        <f>SUM(G308:G313)</f>
        <v>43.15</v>
      </c>
    </row>
    <row r="308" spans="1:7" x14ac:dyDescent="0.35">
      <c r="A308" s="35" t="s">
        <v>713</v>
      </c>
      <c r="B308" s="35"/>
      <c r="C308" s="36">
        <v>57</v>
      </c>
      <c r="D308" s="36">
        <v>0.2</v>
      </c>
      <c r="E308" s="36">
        <v>1.35</v>
      </c>
      <c r="F308" s="36"/>
      <c r="G308" s="36">
        <f t="shared" ref="G308:G313" si="2">PRODUCT(C308:F308)</f>
        <v>15.390000000000002</v>
      </c>
    </row>
    <row r="309" spans="1:7" x14ac:dyDescent="0.35">
      <c r="A309" s="35"/>
      <c r="B309" s="35"/>
      <c r="C309" s="36">
        <v>20</v>
      </c>
      <c r="D309" s="36">
        <v>0.08</v>
      </c>
      <c r="E309" s="36">
        <v>1.35</v>
      </c>
      <c r="F309" s="36"/>
      <c r="G309" s="36">
        <f t="shared" si="2"/>
        <v>2.16</v>
      </c>
    </row>
    <row r="310" spans="1:7" x14ac:dyDescent="0.35">
      <c r="A310" s="35"/>
      <c r="B310" s="35"/>
      <c r="C310" s="36">
        <v>120</v>
      </c>
      <c r="D310" s="36">
        <v>0.12</v>
      </c>
      <c r="E310" s="36">
        <v>1.35</v>
      </c>
      <c r="F310" s="36"/>
      <c r="G310" s="36">
        <f t="shared" si="2"/>
        <v>19.439999999999998</v>
      </c>
    </row>
    <row r="311" spans="1:7" x14ac:dyDescent="0.35">
      <c r="A311" s="35" t="s">
        <v>714</v>
      </c>
      <c r="B311" s="35"/>
      <c r="C311" s="36">
        <v>11.2</v>
      </c>
      <c r="D311" s="36">
        <v>0.1</v>
      </c>
      <c r="E311" s="36">
        <v>1.75</v>
      </c>
      <c r="F311" s="36"/>
      <c r="G311" s="36">
        <f t="shared" si="2"/>
        <v>1.9599999999999997</v>
      </c>
    </row>
    <row r="312" spans="1:7" x14ac:dyDescent="0.35">
      <c r="A312" s="35"/>
      <c r="B312" s="35"/>
      <c r="C312" s="36">
        <v>6</v>
      </c>
      <c r="D312" s="36">
        <v>0.1</v>
      </c>
      <c r="E312" s="36">
        <v>1.75</v>
      </c>
      <c r="F312" s="36"/>
      <c r="G312" s="36">
        <f t="shared" si="2"/>
        <v>1.0500000000000003</v>
      </c>
    </row>
    <row r="313" spans="1:7" x14ac:dyDescent="0.35">
      <c r="A313" s="35"/>
      <c r="B313" s="35"/>
      <c r="C313" s="36">
        <v>6</v>
      </c>
      <c r="D313" s="36">
        <v>0.3</v>
      </c>
      <c r="E313" s="36">
        <v>1.75</v>
      </c>
      <c r="F313" s="36"/>
      <c r="G313" s="36">
        <f t="shared" si="2"/>
        <v>3.1499999999999995</v>
      </c>
    </row>
    <row r="315" spans="1:7" ht="45" customHeight="1" x14ac:dyDescent="0.35">
      <c r="A315" s="32" t="s">
        <v>715</v>
      </c>
      <c r="B315" s="32" t="s">
        <v>590</v>
      </c>
      <c r="C315" s="32" t="s">
        <v>147</v>
      </c>
      <c r="D315" s="33" t="s">
        <v>143</v>
      </c>
      <c r="E315" s="46" t="s">
        <v>148</v>
      </c>
      <c r="F315" s="46" t="s">
        <v>148</v>
      </c>
      <c r="G315" s="34">
        <f>SUM(G316:G318)</f>
        <v>27.4</v>
      </c>
    </row>
    <row r="316" spans="1:7" x14ac:dyDescent="0.35">
      <c r="A316" s="35" t="s">
        <v>713</v>
      </c>
      <c r="B316" s="35"/>
      <c r="C316" s="36">
        <v>57</v>
      </c>
      <c r="D316" s="36">
        <v>0.2</v>
      </c>
      <c r="E316" s="36"/>
      <c r="F316" s="36"/>
      <c r="G316" s="36">
        <f>PRODUCT(C316:F316)</f>
        <v>11.4</v>
      </c>
    </row>
    <row r="317" spans="1:7" x14ac:dyDescent="0.35">
      <c r="A317" s="35"/>
      <c r="B317" s="35"/>
      <c r="C317" s="36">
        <v>20</v>
      </c>
      <c r="D317" s="36">
        <v>0.08</v>
      </c>
      <c r="E317" s="36"/>
      <c r="F317" s="36"/>
      <c r="G317" s="36">
        <f>PRODUCT(C317:F317)</f>
        <v>1.6</v>
      </c>
    </row>
    <row r="318" spans="1:7" x14ac:dyDescent="0.35">
      <c r="A318" s="35"/>
      <c r="B318" s="35"/>
      <c r="C318" s="36">
        <v>120</v>
      </c>
      <c r="D318" s="36">
        <v>0.12</v>
      </c>
      <c r="E318" s="36"/>
      <c r="F318" s="36"/>
      <c r="G318" s="36">
        <f>PRODUCT(C318:F318)</f>
        <v>14.399999999999999</v>
      </c>
    </row>
    <row r="320" spans="1:7" ht="45" customHeight="1" x14ac:dyDescent="0.35">
      <c r="A320" s="32" t="s">
        <v>716</v>
      </c>
      <c r="B320" s="32" t="s">
        <v>590</v>
      </c>
      <c r="C320" s="32" t="s">
        <v>149</v>
      </c>
      <c r="D320" s="33" t="s">
        <v>150</v>
      </c>
      <c r="E320" s="46" t="s">
        <v>151</v>
      </c>
      <c r="F320" s="46" t="s">
        <v>151</v>
      </c>
      <c r="G320" s="34">
        <f>SUM(G321:G322)</f>
        <v>4.3</v>
      </c>
    </row>
    <row r="321" spans="1:7" x14ac:dyDescent="0.35">
      <c r="A321" s="35" t="s">
        <v>717</v>
      </c>
      <c r="B321" s="35"/>
      <c r="C321" s="36">
        <v>11.2</v>
      </c>
      <c r="D321" s="36">
        <v>0.1</v>
      </c>
      <c r="E321" s="36"/>
      <c r="F321" s="36">
        <v>2.5</v>
      </c>
      <c r="G321" s="36">
        <f>PRODUCT(C321:F321)</f>
        <v>2.8</v>
      </c>
    </row>
    <row r="322" spans="1:7" x14ac:dyDescent="0.35">
      <c r="A322" s="35"/>
      <c r="B322" s="35"/>
      <c r="C322" s="36">
        <v>6</v>
      </c>
      <c r="D322" s="36">
        <v>0.1</v>
      </c>
      <c r="E322" s="36"/>
      <c r="F322" s="36">
        <v>2.5</v>
      </c>
      <c r="G322" s="36">
        <f>PRODUCT(C322:F322)</f>
        <v>1.5000000000000002</v>
      </c>
    </row>
    <row r="324" spans="1:7" ht="45" customHeight="1" x14ac:dyDescent="0.35">
      <c r="A324" s="32" t="s">
        <v>718</v>
      </c>
      <c r="B324" s="32" t="s">
        <v>590</v>
      </c>
      <c r="C324" s="32" t="s">
        <v>152</v>
      </c>
      <c r="D324" s="33" t="s">
        <v>150</v>
      </c>
      <c r="E324" s="46" t="s">
        <v>153</v>
      </c>
      <c r="F324" s="46" t="s">
        <v>153</v>
      </c>
      <c r="G324" s="34">
        <f>SUM(G325:G325)</f>
        <v>3.2399999999999998</v>
      </c>
    </row>
    <row r="325" spans="1:7" x14ac:dyDescent="0.35">
      <c r="A325" s="35" t="s">
        <v>719</v>
      </c>
      <c r="B325" s="35"/>
      <c r="C325" s="36">
        <v>6</v>
      </c>
      <c r="D325" s="36">
        <v>0.3</v>
      </c>
      <c r="E325" s="36"/>
      <c r="F325" s="36">
        <v>1.8</v>
      </c>
      <c r="G325" s="36">
        <f>PRODUCT(C325:F325)</f>
        <v>3.2399999999999998</v>
      </c>
    </row>
  </sheetData>
  <sheetProtection sheet="1"/>
  <mergeCells count="54">
    <mergeCell ref="E1:H1"/>
    <mergeCell ref="E2:H2"/>
    <mergeCell ref="E3:H3"/>
    <mergeCell ref="E4:H4"/>
    <mergeCell ref="C6:G6"/>
    <mergeCell ref="E14:F14"/>
    <mergeCell ref="E20:F20"/>
    <mergeCell ref="E26:F26"/>
    <mergeCell ref="E32:F32"/>
    <mergeCell ref="E35:F35"/>
    <mergeCell ref="E38:F38"/>
    <mergeCell ref="E45:F45"/>
    <mergeCell ref="E48:F48"/>
    <mergeCell ref="E57:F57"/>
    <mergeCell ref="E70:F70"/>
    <mergeCell ref="E75:F75"/>
    <mergeCell ref="E81:F81"/>
    <mergeCell ref="E92:F92"/>
    <mergeCell ref="E97:F97"/>
    <mergeCell ref="E102:F102"/>
    <mergeCell ref="E107:F107"/>
    <mergeCell ref="E117:F117"/>
    <mergeCell ref="E122:F122"/>
    <mergeCell ref="E127:F127"/>
    <mergeCell ref="E131:F131"/>
    <mergeCell ref="E139:F139"/>
    <mergeCell ref="E143:F143"/>
    <mergeCell ref="E149:F149"/>
    <mergeCell ref="E155:F155"/>
    <mergeCell ref="E162:F162"/>
    <mergeCell ref="E171:F171"/>
    <mergeCell ref="E175:F175"/>
    <mergeCell ref="E179:F179"/>
    <mergeCell ref="E183:F183"/>
    <mergeCell ref="E190:F190"/>
    <mergeCell ref="E203:F203"/>
    <mergeCell ref="E211:F211"/>
    <mergeCell ref="E221:F221"/>
    <mergeCell ref="E230:F230"/>
    <mergeCell ref="E239:F239"/>
    <mergeCell ref="E253:F253"/>
    <mergeCell ref="E262:F262"/>
    <mergeCell ref="E266:F266"/>
    <mergeCell ref="E269:F269"/>
    <mergeCell ref="E275:F275"/>
    <mergeCell ref="E307:F307"/>
    <mergeCell ref="E315:F315"/>
    <mergeCell ref="E320:F320"/>
    <mergeCell ref="E324:F324"/>
    <mergeCell ref="E279:F279"/>
    <mergeCell ref="E283:F283"/>
    <mergeCell ref="E288:F288"/>
    <mergeCell ref="E292:F292"/>
    <mergeCell ref="E299:F299"/>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4</vt:i4>
      </vt:variant>
      <vt:variant>
        <vt:lpstr>Intervals amb nom</vt:lpstr>
      </vt:variant>
      <vt:variant>
        <vt:i4>1</vt:i4>
      </vt:variant>
    </vt:vector>
  </HeadingPairs>
  <TitlesOfParts>
    <vt:vector size="5" baseType="lpstr">
      <vt:lpstr>T-PRES</vt:lpstr>
      <vt:lpstr>T-APU</vt:lpstr>
      <vt:lpstr>T-SMP</vt:lpstr>
      <vt:lpstr>T-DIM</vt:lpstr>
      <vt:lpstr>'T-PRES'!Àrea_d'impressió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GIMENEZ PALOP, MAVIL JOSE</dc:creator>
  <cp:lastModifiedBy>GIMENEZ PALOP, MAVIL JOSE</cp:lastModifiedBy>
  <cp:lastPrinted>2026-02-27T09:12:56Z</cp:lastPrinted>
  <dcterms:created xsi:type="dcterms:W3CDTF">2026-01-27T13:36:45Z</dcterms:created>
  <dcterms:modified xsi:type="dcterms:W3CDTF">2026-02-27T09:13:02Z</dcterms:modified>
</cp:coreProperties>
</file>